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23" activeTab="0"/>
  </bookViews>
  <sheets>
    <sheet name="СВОД" sheetId="1" r:id="rId1"/>
    <sheet name="ООО УК &quot;ПОКиТС&quot;" sheetId="2" r:id="rId2"/>
    <sheet name="ООО &quot;Базис&quot;" sheetId="3" r:id="rId3"/>
    <sheet name="ООО &quot;Ненецкая УК&quot;" sheetId="4" r:id="rId4"/>
    <sheet name="ООО &quot;Успех&quot;" sheetId="5" r:id="rId5"/>
    <sheet name="ООО &quot;Аврора&quot;" sheetId="6" r:id="rId6"/>
    <sheet name="ООО УК &quot;Уютный дом&quot;" sheetId="7" r:id="rId7"/>
    <sheet name="ТСЖ &quot;Дворянское гнездо&quot;" sheetId="8" r:id="rId8"/>
    <sheet name="ООО &quot;Содружество&quot;" sheetId="9" r:id="rId9"/>
    <sheet name="Нарьян-Марское МУ ПОК и ТС" sheetId="10" r:id="rId10"/>
    <sheet name="ООО УК &quot;МКД-Сервис&quot;" sheetId="11" r:id="rId11"/>
    <sheet name="ООО &quot;ЭНБИО&quot;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9" hidden="1">'Нарьян-Марское МУ ПОК и ТС'!$C$5:$D$32</definedName>
    <definedName name="А">#REF!</definedName>
    <definedName name="_xlnm.Print_Area" localSheetId="5">'ООО "Аврора"'!$A$1:$J$34</definedName>
    <definedName name="_xlnm.Print_Area" localSheetId="1">'ООО УК "ПОКиТС"'!$A$1:$AQ$218</definedName>
    <definedName name="_xlnm.Print_Area" localSheetId="0">'СВОД'!$A$1:$M$17</definedName>
  </definedNames>
  <calcPr fullCalcOnLoad="1"/>
</workbook>
</file>

<file path=xl/sharedStrings.xml><?xml version="1.0" encoding="utf-8"?>
<sst xmlns="http://schemas.openxmlformats.org/spreadsheetml/2006/main" count="1337" uniqueCount="144">
  <si>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</si>
  <si>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</si>
  <si>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</si>
  <si>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</si>
  <si>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</si>
  <si>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</si>
  <si>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</si>
  <si>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</si>
  <si>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</si>
  <si>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</si>
  <si>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</si>
  <si>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</si>
  <si>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</si>
  <si>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</si>
  <si>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</si>
  <si>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</si>
  <si>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</si>
  <si>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</si>
  <si>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</si>
  <si>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</si>
  <si>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</si>
  <si>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</si>
  <si>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</si>
  <si>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</si>
  <si>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</si>
  <si>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</si>
  <si>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</si>
  <si>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</si>
  <si>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</si>
  <si>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</si>
  <si>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</si>
  <si>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</si>
  <si>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</si>
  <si>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</si>
  <si>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</si>
  <si>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</si>
  <si>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</si>
  <si>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</si>
  <si>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</si>
  <si>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</si>
  <si>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</si>
  <si>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</si>
  <si>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</si>
  <si>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</si>
  <si>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</si>
  <si>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</si>
  <si>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</si>
  <si>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</si>
  <si>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</si>
  <si>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</si>
  <si>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</si>
  <si>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</si>
  <si>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</si>
  <si>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</si>
  <si>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</si>
  <si>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</si>
  <si>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</si>
  <si>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</si>
  <si>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</si>
  <si>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</si>
  <si>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</si>
  <si>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</si>
  <si>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</si>
  <si>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</si>
  <si>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</si>
  <si>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>Калмыкова</t>
  </si>
  <si>
    <t>Комсомольская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</si>
  <si>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</si>
  <si>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</si>
  <si>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</si>
  <si>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</si>
  <si>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</si>
  <si>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</si>
  <si>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</si>
  <si>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</si>
  <si>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</si>
  <si>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</si>
  <si>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</si>
  <si>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</si>
  <si>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</si>
  <si>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</si>
  <si>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</si>
  <si>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</si>
  <si>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</si>
  <si>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</si>
  <si>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</si>
  <si>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</si>
  <si>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</si>
  <si>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</si>
  <si>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</si>
  <si>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</si>
  <si>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</si>
  <si>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</si>
  <si>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</si>
  <si>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</si>
  <si>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</si>
  <si>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</si>
  <si>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</si>
  <si>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</si>
  <si>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</si>
  <si>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</si>
  <si>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</si>
  <si>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</si>
  <si>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</si>
  <si>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</si>
  <si>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</si>
  <si>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</si>
  <si>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</si>
  <si>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</si>
  <si>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</si>
  <si>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</si>
  <si>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</si>
  <si>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 xml:space="preserve">Ольховый </t>
  </si>
  <si>
    <t>им. В.И.Ленина</t>
  </si>
  <si>
    <t xml:space="preserve">Авиаторов </t>
  </si>
  <si>
    <t xml:space="preserve">Торговый </t>
  </si>
  <si>
    <t xml:space="preserve">  </t>
  </si>
  <si>
    <t xml:space="preserve">60-лет Октября </t>
  </si>
  <si>
    <t>ООО "Содружество"</t>
  </si>
  <si>
    <t xml:space="preserve">Красная </t>
  </si>
  <si>
    <r>
      <t>ООО "Успех"</t>
    </r>
    <r>
      <rPr>
        <b/>
        <sz val="10"/>
        <rFont val="Arial"/>
        <family val="2"/>
      </rPr>
      <t xml:space="preserve"> </t>
    </r>
  </si>
  <si>
    <t>Рейтинг задолженности населения, проживающего в многоквартирных домах, за жилищно-коммунальные услуги</t>
  </si>
  <si>
    <t>им.Тыко-Вылко</t>
  </si>
  <si>
    <t>Рейтинг задолженности населения, проживающего в многоквартирных домах, за жилищно-коммунальные услуги по состоянию на 01.01.2021, в разрезе действующих управляющих организаций (тыс. руб.)</t>
  </si>
  <si>
    <t>Задолженность населения за ЖКУ по состоянию на 01.01.2021</t>
  </si>
  <si>
    <t>Задолженность населения за ЖКУ по состоянию на 01.02.2021</t>
  </si>
  <si>
    <t>Задолженность населения за ЖКУ по состоянию на 01.03.2021</t>
  </si>
  <si>
    <t>Задолженность населения за ЖКУ по состоянию на 01.04.2021</t>
  </si>
  <si>
    <t>Задолженность населения за ЖКУ по состоянию на 01.05.2021</t>
  </si>
  <si>
    <t>Задолженность населения за ЖКУ по состоянию на 01.06.2021</t>
  </si>
  <si>
    <t>Задолженность населения за ЖКУ по состоянию на 01.07.2021</t>
  </si>
  <si>
    <t>Задолженность населения за ЖКУ по состоянию на 01.08.2021</t>
  </si>
  <si>
    <t>Задолженность населения за ЖКУ по состоянию на 01.09.2021</t>
  </si>
  <si>
    <t>Задолженность населения за ЖКУ по состоянию на 01.10.2021</t>
  </si>
  <si>
    <t>Задолженность населения за ЖКУ по состоянию на 01.11.2021</t>
  </si>
  <si>
    <t>Задолженность населения за ЖКУ по состоянию на 01.12.2021</t>
  </si>
  <si>
    <t>Заполярный пер</t>
  </si>
  <si>
    <t>ООО "ЭНБИО"</t>
  </si>
  <si>
    <t>пер.Ольховый</t>
  </si>
  <si>
    <t>им.А.Ф.Титова</t>
  </si>
  <si>
    <t>им.И.К.Швецова</t>
  </si>
  <si>
    <t>им.60 лет Октября</t>
  </si>
  <si>
    <t xml:space="preserve"> -</t>
  </si>
  <si>
    <t>Лесной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</si>
</sst>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\ _р_._-;\-* #,##0.00\ _р_._-;_-* &quot;-&quot;??\ _р_._-;_-@_-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0.000"/>
    <numFmt numFmtId="183" formatCode="[$-FC19]d\ mmmm\ yyyy\ &quot;г.&quot;"/>
    <numFmt numFmtId="184" formatCode="0000"/>
    <numFmt numFmtId="185" formatCode="0000.0"/>
    <numFmt numFmtId="186" formatCode="#,##0.00\ _₽"/>
    <numFmt numFmtId="187" formatCode="#,##0.0\ _₽"/>
    <numFmt numFmtId="188" formatCode="#,##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22" borderId="0" applyNumberFormat="0" applyBorder="0" applyAlignment="0" applyProtection="0"/>
    <xf numFmtId="0" fontId="29" fillId="33" borderId="0" applyNumberFormat="0" applyBorder="0" applyAlignment="0" applyProtection="0"/>
    <xf numFmtId="0" fontId="5" fillId="24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1" applyNumberFormat="0" applyAlignment="0" applyProtection="0"/>
    <xf numFmtId="0" fontId="6" fillId="9" borderId="2" applyNumberFormat="0" applyAlignment="0" applyProtection="0"/>
    <xf numFmtId="0" fontId="31" fillId="37" borderId="3" applyNumberFormat="0" applyAlignment="0" applyProtection="0"/>
    <xf numFmtId="0" fontId="7" fillId="38" borderId="4" applyNumberFormat="0" applyAlignment="0" applyProtection="0"/>
    <xf numFmtId="0" fontId="32" fillId="37" borderId="1" applyNumberFormat="0" applyAlignment="0" applyProtection="0"/>
    <xf numFmtId="0" fontId="8" fillId="3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" fillId="0" borderId="12" applyNumberFormat="0" applyFill="0" applyAlignment="0" applyProtection="0"/>
    <xf numFmtId="0" fontId="37" fillId="39" borderId="13" applyNumberFormat="0" applyAlignment="0" applyProtection="0"/>
    <xf numFmtId="0" fontId="12" fillId="40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0" fillId="43" borderId="0" applyNumberFormat="0" applyBorder="0" applyAlignment="0" applyProtection="0"/>
    <xf numFmtId="0" fontId="1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46" borderId="0" applyNumberFormat="0" applyBorder="0" applyAlignment="0" applyProtection="0"/>
    <xf numFmtId="0" fontId="19" fillId="4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0" fillId="47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/>
    </xf>
    <xf numFmtId="0" fontId="20" fillId="0" borderId="20" xfId="93" applyFont="1" applyFill="1" applyBorder="1" applyAlignment="1" applyProtection="1">
      <alignment horizontal="left" vertical="center" wrapText="1"/>
      <protection hidden="1"/>
    </xf>
    <xf numFmtId="0" fontId="1" fillId="0" borderId="19" xfId="0" applyNumberFormat="1" applyFont="1" applyFill="1" applyBorder="1" applyAlignment="1">
      <alignment vertical="top" wrapText="1"/>
    </xf>
    <xf numFmtId="0" fontId="21" fillId="0" borderId="19" xfId="93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173" fontId="0" fillId="0" borderId="19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wrapText="1"/>
    </xf>
    <xf numFmtId="173" fontId="0" fillId="0" borderId="19" xfId="0" applyNumberForma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20" xfId="9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42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/>
    </xf>
    <xf numFmtId="173" fontId="0" fillId="0" borderId="19" xfId="0" applyNumberFormat="1" applyFill="1" applyBorder="1" applyAlignment="1">
      <alignment horizontal="center" vertical="center"/>
    </xf>
    <xf numFmtId="0" fontId="20" fillId="0" borderId="0" xfId="93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4" fontId="21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0" fontId="43" fillId="0" borderId="0" xfId="0" applyFont="1" applyFill="1" applyAlignment="1">
      <alignment/>
    </xf>
    <xf numFmtId="4" fontId="20" fillId="0" borderId="19" xfId="97" applyNumberFormat="1" applyFont="1" applyFill="1" applyBorder="1" applyAlignment="1">
      <alignment horizontal="center" vertical="center" wrapText="1"/>
      <protection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21" xfId="97" applyNumberFormat="1" applyFont="1" applyFill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0" fillId="47" borderId="0" xfId="0" applyFont="1" applyFill="1" applyAlignment="1">
      <alignment/>
    </xf>
    <xf numFmtId="0" fontId="20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19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47" borderId="19" xfId="0" applyNumberFormat="1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/>
    </xf>
    <xf numFmtId="4" fontId="20" fillId="47" borderId="19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0" fillId="0" borderId="20" xfId="95" applyNumberFormat="1" applyFont="1" applyBorder="1" applyAlignment="1">
      <alignment horizontal="center" wrapText="1"/>
      <protection/>
    </xf>
    <xf numFmtId="0" fontId="20" fillId="0" borderId="20" xfId="95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0" fontId="2" fillId="47" borderId="19" xfId="0" applyFont="1" applyFill="1" applyBorder="1" applyAlignment="1">
      <alignment horizontal="center"/>
    </xf>
    <xf numFmtId="3" fontId="2" fillId="47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2" fontId="2" fillId="47" borderId="19" xfId="0" applyNumberFormat="1" applyFont="1" applyFill="1" applyBorder="1" applyAlignment="1">
      <alignment horizontal="center" vertical="center"/>
    </xf>
    <xf numFmtId="4" fontId="0" fillId="47" borderId="0" xfId="0" applyNumberFormat="1" applyFont="1" applyFill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0" fillId="4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20" fillId="0" borderId="0" xfId="94" applyNumberFormat="1" applyFont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/>
    </xf>
    <xf numFmtId="0" fontId="20" fillId="0" borderId="20" xfId="0" applyFont="1" applyFill="1" applyBorder="1" applyAlignment="1" applyProtection="1">
      <alignment horizontal="left" vertical="center"/>
      <protection hidden="1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2" xfId="0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48" borderId="2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4" fontId="1" fillId="47" borderId="19" xfId="0" applyNumberFormat="1" applyFont="1" applyFill="1" applyBorder="1" applyAlignment="1">
      <alignment horizontal="center" vertical="center"/>
    </xf>
    <xf numFmtId="4" fontId="20" fillId="48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48" borderId="19" xfId="0" applyNumberFormat="1" applyFill="1" applyBorder="1" applyAlignment="1">
      <alignment horizontal="center"/>
    </xf>
    <xf numFmtId="4" fontId="25" fillId="0" borderId="19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 vertical="center" wrapText="1"/>
    </xf>
    <xf numFmtId="4" fontId="1" fillId="48" borderId="1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0" fontId="0" fillId="48" borderId="19" xfId="0" applyFont="1" applyFill="1" applyBorder="1" applyAlignment="1">
      <alignment/>
    </xf>
    <xf numFmtId="0" fontId="0" fillId="48" borderId="19" xfId="0" applyFont="1" applyFill="1" applyBorder="1" applyAlignment="1">
      <alignment horizontal="center"/>
    </xf>
    <xf numFmtId="0" fontId="0" fillId="4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Alignment="1">
      <alignment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1" fillId="48" borderId="19" xfId="0" applyFont="1" applyFill="1" applyBorder="1" applyAlignment="1">
      <alignment horizontal="center"/>
    </xf>
    <xf numFmtId="0" fontId="1" fillId="48" borderId="19" xfId="0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/>
    </xf>
    <xf numFmtId="3" fontId="2" fillId="48" borderId="19" xfId="0" applyNumberFormat="1" applyFont="1" applyFill="1" applyBorder="1" applyAlignment="1">
      <alignment horizontal="center" vertical="center"/>
    </xf>
    <xf numFmtId="1" fontId="0" fillId="48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48" borderId="0" xfId="0" applyFont="1" applyFill="1" applyAlignment="1">
      <alignment/>
    </xf>
    <xf numFmtId="0" fontId="20" fillId="0" borderId="19" xfId="0" applyFont="1" applyFill="1" applyBorder="1" applyAlignment="1">
      <alignment horizontal="left" vertical="center"/>
    </xf>
    <xf numFmtId="0" fontId="1" fillId="48" borderId="19" xfId="0" applyFont="1" applyFill="1" applyBorder="1" applyAlignment="1">
      <alignment horizontal="left" vertical="center"/>
    </xf>
    <xf numFmtId="4" fontId="45" fillId="0" borderId="20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0" fillId="0" borderId="23" xfId="93" applyFont="1" applyFill="1" applyBorder="1" applyAlignment="1" applyProtection="1">
      <alignment horizontal="left" vertical="center" wrapText="1"/>
      <protection hidden="1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left" vertical="center"/>
    </xf>
    <xf numFmtId="0" fontId="20" fillId="47" borderId="19" xfId="0" applyFont="1" applyFill="1" applyBorder="1" applyAlignment="1">
      <alignment horizontal="left" vertical="center"/>
    </xf>
    <xf numFmtId="14" fontId="20" fillId="0" borderId="0" xfId="0" applyNumberFormat="1" applyFont="1" applyFill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20" fillId="0" borderId="19" xfId="93" applyNumberFormat="1" applyFont="1" applyFill="1" applyBorder="1" applyAlignment="1" applyProtection="1">
      <alignment horizontal="center" vertical="center" wrapText="1"/>
      <protection hidden="1"/>
    </xf>
    <xf numFmtId="2" fontId="20" fillId="0" borderId="20" xfId="95" applyNumberFormat="1" applyFont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4" fontId="1" fillId="0" borderId="2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1" fillId="0" borderId="19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2" fillId="40" borderId="26" xfId="0" applyFont="1" applyFill="1" applyBorder="1" applyAlignment="1">
      <alignment horizontal="left" vertical="center"/>
    </xf>
    <xf numFmtId="0" fontId="2" fillId="40" borderId="27" xfId="0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47" borderId="20" xfId="93" applyFont="1" applyFill="1" applyBorder="1" applyAlignment="1" applyProtection="1">
      <alignment horizontal="center" vertical="center" wrapText="1"/>
      <protection hidden="1"/>
    </xf>
    <xf numFmtId="0" fontId="20" fillId="47" borderId="23" xfId="93" applyFont="1" applyFill="1" applyBorder="1" applyAlignment="1" applyProtection="1">
      <alignment horizontal="center" vertical="center" wrapText="1"/>
      <protection hidden="1"/>
    </xf>
    <xf numFmtId="0" fontId="20" fillId="47" borderId="22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40" borderId="2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0" fillId="0" borderId="19" xfId="0" applyNumberFormat="1" applyFont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48" borderId="19" xfId="93" applyFont="1" applyFill="1" applyBorder="1" applyAlignment="1" applyProtection="1">
      <alignment horizontal="left" vertical="center" wrapText="1"/>
      <protection hidden="1"/>
    </xf>
    <xf numFmtId="0" fontId="0" fillId="48" borderId="19" xfId="0" applyFill="1" applyBorder="1" applyAlignment="1">
      <alignment horizontal="left" vertical="center"/>
    </xf>
    <xf numFmtId="0" fontId="4" fillId="48" borderId="19" xfId="95" applyFill="1" applyBorder="1" applyAlignment="1">
      <alignment horizontal="left"/>
      <protection/>
    </xf>
    <xf numFmtId="0" fontId="0" fillId="48" borderId="19" xfId="0" applyFill="1" applyBorder="1" applyAlignment="1">
      <alignment horizontal="left"/>
    </xf>
    <xf numFmtId="0" fontId="0" fillId="48" borderId="19" xfId="0" applyFont="1" applyFill="1" applyBorder="1" applyAlignment="1">
      <alignment horizontal="left"/>
    </xf>
    <xf numFmtId="0" fontId="20" fillId="48" borderId="19" xfId="0" applyFont="1" applyFill="1" applyBorder="1" applyAlignment="1">
      <alignment horizontal="left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2" xfId="88"/>
    <cellStyle name="Обычный 2 2" xfId="89"/>
    <cellStyle name="Обычный 2 3" xfId="90"/>
    <cellStyle name="Обычный 2_СВОД на 01.07.14" xfId="91"/>
    <cellStyle name="Обычный 3" xfId="92"/>
    <cellStyle name="Обычный 4" xfId="93"/>
    <cellStyle name="Обычный 5" xfId="94"/>
    <cellStyle name="Обычный 5 2" xfId="95"/>
    <cellStyle name="Обычный 5 3" xfId="96"/>
    <cellStyle name="Обычный 5 3 2" xfId="97"/>
    <cellStyle name="Обычный 5 4" xfId="98"/>
    <cellStyle name="Обычный 5 4 2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Процентный 2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3">
        <row r="129">
          <cell r="J129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13.7109375" style="0" customWidth="1"/>
    <col min="4" max="4" width="14.8515625" style="0" customWidth="1"/>
    <col min="5" max="5" width="19.00390625" style="0" customWidth="1"/>
    <col min="6" max="6" width="14.57421875" style="0" customWidth="1"/>
    <col min="7" max="7" width="14.140625" style="0" customWidth="1"/>
    <col min="8" max="8" width="15.421875" style="0" customWidth="1"/>
    <col min="9" max="9" width="15.140625" style="0" customWidth="1"/>
    <col min="10" max="10" width="16.421875" style="0" customWidth="1"/>
    <col min="11" max="11" width="16.8515625" style="0" customWidth="1"/>
    <col min="12" max="12" width="15.140625" style="0" customWidth="1"/>
    <col min="13" max="13" width="15.7109375" style="0" customWidth="1"/>
  </cols>
  <sheetData>
    <row r="1" spans="1:13" ht="30" customHeight="1">
      <c r="A1" s="250" t="s">
        <v>123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52.5" customHeight="1">
      <c r="A2" s="244" t="s">
        <v>0</v>
      </c>
      <c r="B2" s="244" t="s">
        <v>87</v>
      </c>
      <c r="C2" s="246" t="s">
        <v>11</v>
      </c>
      <c r="D2" s="247"/>
      <c r="E2" s="244" t="s">
        <v>99</v>
      </c>
      <c r="F2" s="246" t="s">
        <v>11</v>
      </c>
      <c r="G2" s="247"/>
      <c r="H2" s="253" t="s">
        <v>104</v>
      </c>
      <c r="I2" s="248" t="s">
        <v>11</v>
      </c>
      <c r="J2" s="248"/>
      <c r="K2" s="249" t="s">
        <v>88</v>
      </c>
      <c r="L2" s="251" t="s">
        <v>11</v>
      </c>
      <c r="M2" s="252"/>
    </row>
    <row r="3" spans="1:13" ht="60">
      <c r="A3" s="245"/>
      <c r="B3" s="245"/>
      <c r="C3" s="10" t="s">
        <v>100</v>
      </c>
      <c r="D3" s="10" t="s">
        <v>101</v>
      </c>
      <c r="E3" s="245"/>
      <c r="F3" s="10" t="s">
        <v>102</v>
      </c>
      <c r="G3" s="10" t="s">
        <v>103</v>
      </c>
      <c r="H3" s="253"/>
      <c r="I3" s="10" t="s">
        <v>105</v>
      </c>
      <c r="J3" s="10" t="s">
        <v>106</v>
      </c>
      <c r="K3" s="249"/>
      <c r="L3" s="17" t="s">
        <v>105</v>
      </c>
      <c r="M3" s="17" t="s">
        <v>106</v>
      </c>
    </row>
    <row r="4" spans="1:13" ht="15">
      <c r="A4" s="50">
        <v>1</v>
      </c>
      <c r="B4" s="338" t="s">
        <v>59</v>
      </c>
      <c r="C4" s="192">
        <f>'ООО УК "ПОКиТС"'!A152</f>
        <v>146</v>
      </c>
      <c r="D4" s="15">
        <f>'ООО УК "ПОКиТС"'!A217</f>
        <v>63</v>
      </c>
      <c r="E4" s="15">
        <f>SUM(F4:G4)</f>
        <v>3284</v>
      </c>
      <c r="F4" s="192">
        <f>'ООО УК "ПОКиТС"'!F153</f>
        <v>2101</v>
      </c>
      <c r="G4" s="15">
        <f>'ООО УК "ПОКиТС"'!F218</f>
        <v>1183</v>
      </c>
      <c r="H4" s="51">
        <f aca="true" t="shared" si="0" ref="H4:H12">SUM(I4:J4)</f>
        <v>60417.55</v>
      </c>
      <c r="I4" s="7">
        <f>'ООО УК "ПОКиТС"'!G153</f>
        <v>49469.840000000004</v>
      </c>
      <c r="J4" s="7">
        <f>'ООО УК "ПОКиТС"'!G218</f>
        <v>10947.710000000001</v>
      </c>
      <c r="K4" s="26">
        <f aca="true" t="shared" si="1" ref="K4:M5">H4/E4</f>
        <v>18.397548721071864</v>
      </c>
      <c r="L4" s="26">
        <f t="shared" si="1"/>
        <v>23.545854355069018</v>
      </c>
      <c r="M4" s="26">
        <f t="shared" si="1"/>
        <v>9.254192730346578</v>
      </c>
    </row>
    <row r="5" spans="1:13" ht="15">
      <c r="A5" s="50">
        <f>A4+1</f>
        <v>2</v>
      </c>
      <c r="B5" s="339" t="s">
        <v>13</v>
      </c>
      <c r="C5" s="192">
        <f>'ООО "Базис"'!A15</f>
        <v>9</v>
      </c>
      <c r="D5" s="15">
        <f>'ООО "Базис"'!A41</f>
        <v>24</v>
      </c>
      <c r="E5" s="14">
        <f>SUM(F5:G5)</f>
        <v>1456</v>
      </c>
      <c r="F5" s="14">
        <f>'ООО "Базис"'!F16</f>
        <v>1053</v>
      </c>
      <c r="G5" s="14">
        <f>'ООО "Базис"'!F42</f>
        <v>403</v>
      </c>
      <c r="H5" s="51">
        <f t="shared" si="0"/>
        <v>15202.500000000002</v>
      </c>
      <c r="I5" s="7">
        <f>'ООО "Базис"'!G16</f>
        <v>11192.300000000001</v>
      </c>
      <c r="J5" s="7">
        <f>'ООО "Базис"'!G42</f>
        <v>4010.2000000000007</v>
      </c>
      <c r="K5" s="26">
        <f t="shared" si="1"/>
        <v>10.441277472527474</v>
      </c>
      <c r="L5" s="26">
        <f t="shared" si="1"/>
        <v>10.628964862298197</v>
      </c>
      <c r="M5" s="26">
        <f t="shared" si="1"/>
        <v>9.950868486352359</v>
      </c>
    </row>
    <row r="6" spans="1:13" ht="15">
      <c r="A6" s="50">
        <f aca="true" t="shared" si="2" ref="A6:A12">A5+1</f>
        <v>3</v>
      </c>
      <c r="B6" s="339" t="s">
        <v>39</v>
      </c>
      <c r="C6" s="192">
        <f>'ООО "Ненецкая УК"'!A18</f>
        <v>12</v>
      </c>
      <c r="D6" s="15">
        <f>'ООО "Ненецкая УК"'!A32</f>
        <v>12</v>
      </c>
      <c r="E6" s="15">
        <f aca="true" t="shared" si="3" ref="E6:E12">SUM(F6:G6)</f>
        <v>1093</v>
      </c>
      <c r="F6" s="15">
        <f>'ООО "Ненецкая УК"'!F19</f>
        <v>884</v>
      </c>
      <c r="G6" s="15">
        <f>'ООО "Ненецкая УК"'!F33</f>
        <v>209</v>
      </c>
      <c r="H6" s="51">
        <f>SUM(I6:J6)</f>
        <v>11435.4</v>
      </c>
      <c r="I6" s="7">
        <f>'ООО "Ненецкая УК"'!G19</f>
        <v>10739.1</v>
      </c>
      <c r="J6" s="7">
        <f>'ООО "Ненецкая УК"'!G33</f>
        <v>696.3</v>
      </c>
      <c r="K6" s="26">
        <f>H6/E6</f>
        <v>10.462397072278133</v>
      </c>
      <c r="L6" s="26">
        <f>I6/F6</f>
        <v>12.148303167420815</v>
      </c>
      <c r="M6" s="26">
        <f>J6/G6</f>
        <v>3.331578947368421</v>
      </c>
    </row>
    <row r="7" spans="1:13" ht="15">
      <c r="A7" s="50">
        <f t="shared" si="2"/>
        <v>4</v>
      </c>
      <c r="B7" s="340" t="s">
        <v>120</v>
      </c>
      <c r="C7" s="192">
        <f>'ООО "Успех"'!A34</f>
        <v>29</v>
      </c>
      <c r="D7" s="15" t="s">
        <v>107</v>
      </c>
      <c r="E7" s="15">
        <f>SUM(F7:G7)</f>
        <v>1407</v>
      </c>
      <c r="F7" s="14">
        <f>'ООО "Успех"'!F35</f>
        <v>1407</v>
      </c>
      <c r="G7" s="15" t="s">
        <v>107</v>
      </c>
      <c r="H7" s="51">
        <f>SUM(I7:J7)</f>
        <v>7538.58</v>
      </c>
      <c r="I7" s="7">
        <f>'ООО "Успех"'!G35</f>
        <v>7538.58</v>
      </c>
      <c r="J7" s="7" t="s">
        <v>107</v>
      </c>
      <c r="K7" s="26">
        <f aca="true" t="shared" si="4" ref="K7:L11">H7/E7</f>
        <v>5.357910447761194</v>
      </c>
      <c r="L7" s="26">
        <f t="shared" si="4"/>
        <v>5.357910447761194</v>
      </c>
      <c r="M7" s="26" t="s">
        <v>107</v>
      </c>
    </row>
    <row r="8" spans="1:13" ht="15">
      <c r="A8" s="50">
        <f t="shared" si="2"/>
        <v>5</v>
      </c>
      <c r="B8" s="341" t="s">
        <v>81</v>
      </c>
      <c r="C8" s="192">
        <f>'ООО "Аврора"'!A21</f>
        <v>15</v>
      </c>
      <c r="D8" s="50">
        <f>'ООО "Аврора"'!A33</f>
        <v>10</v>
      </c>
      <c r="E8" s="50">
        <f>SUM(F8:G8)</f>
        <v>734</v>
      </c>
      <c r="F8" s="50">
        <f>'ООО "Аврора"'!F22</f>
        <v>541</v>
      </c>
      <c r="G8" s="50">
        <f>'ООО "Аврора"'!F34</f>
        <v>193</v>
      </c>
      <c r="H8" s="51">
        <f>SUM(I8:J8)</f>
        <v>9043.7</v>
      </c>
      <c r="I8" s="51">
        <f>'ООО "Аврора"'!G22</f>
        <v>5015.300000000001</v>
      </c>
      <c r="J8" s="51">
        <f>'ООО "Аврора"'!G34</f>
        <v>4028.4</v>
      </c>
      <c r="K8" s="52">
        <f t="shared" si="4"/>
        <v>12.321117166212534</v>
      </c>
      <c r="L8" s="52">
        <f>I8/F8</f>
        <v>9.270425138632165</v>
      </c>
      <c r="M8" s="52">
        <f>J8/G8</f>
        <v>20.872538860103628</v>
      </c>
    </row>
    <row r="9" spans="1:13" s="49" customFormat="1" ht="15">
      <c r="A9" s="50">
        <f t="shared" si="2"/>
        <v>6</v>
      </c>
      <c r="B9" s="341" t="s">
        <v>53</v>
      </c>
      <c r="C9" s="192">
        <f>'ООО УК "Уютный дом"'!A25</f>
        <v>20</v>
      </c>
      <c r="D9" s="50" t="s">
        <v>107</v>
      </c>
      <c r="E9" s="50">
        <f t="shared" si="3"/>
        <v>1460</v>
      </c>
      <c r="F9" s="50">
        <f>'ООО УК "Уютный дом"'!F26</f>
        <v>1460</v>
      </c>
      <c r="G9" s="50" t="s">
        <v>107</v>
      </c>
      <c r="H9" s="51">
        <f>SUM(I9:J9)</f>
        <v>6535.420000000001</v>
      </c>
      <c r="I9" s="51">
        <f>'ООО УК "Уютный дом"'!G26</f>
        <v>6535.420000000001</v>
      </c>
      <c r="J9" s="51" t="s">
        <v>107</v>
      </c>
      <c r="K9" s="52">
        <f t="shared" si="4"/>
        <v>4.476315068493151</v>
      </c>
      <c r="L9" s="52">
        <f t="shared" si="4"/>
        <v>4.476315068493151</v>
      </c>
      <c r="M9" s="52" t="s">
        <v>107</v>
      </c>
    </row>
    <row r="10" spans="1:13" ht="15">
      <c r="A10" s="50">
        <f t="shared" si="2"/>
        <v>7</v>
      </c>
      <c r="B10" s="342" t="s">
        <v>89</v>
      </c>
      <c r="C10" s="192">
        <f>'ТСЖ "Дворянское гнездо"'!A8</f>
        <v>1</v>
      </c>
      <c r="D10" s="15" t="s">
        <v>107</v>
      </c>
      <c r="E10" s="15">
        <f t="shared" si="3"/>
        <v>75</v>
      </c>
      <c r="F10" s="15">
        <f>'ТСЖ "Дворянское гнездо"'!F9</f>
        <v>75</v>
      </c>
      <c r="G10" s="15" t="s">
        <v>107</v>
      </c>
      <c r="H10" s="51">
        <f t="shared" si="0"/>
        <v>588.1</v>
      </c>
      <c r="I10" s="7">
        <f>'ТСЖ "Дворянское гнездо"'!G9</f>
        <v>588.1</v>
      </c>
      <c r="J10" s="7" t="s">
        <v>107</v>
      </c>
      <c r="K10" s="26">
        <f t="shared" si="4"/>
        <v>7.841333333333334</v>
      </c>
      <c r="L10" s="26">
        <f t="shared" si="4"/>
        <v>7.841333333333334</v>
      </c>
      <c r="M10" s="26" t="s">
        <v>107</v>
      </c>
    </row>
    <row r="11" spans="1:13" ht="15">
      <c r="A11" s="50">
        <f t="shared" si="2"/>
        <v>8</v>
      </c>
      <c r="B11" s="343" t="s">
        <v>118</v>
      </c>
      <c r="C11" s="193">
        <f>'ООО "Содружество"'!A76</f>
        <v>71</v>
      </c>
      <c r="D11" s="10" t="s">
        <v>107</v>
      </c>
      <c r="E11" s="15">
        <f t="shared" si="3"/>
        <v>939</v>
      </c>
      <c r="F11" s="16">
        <f>'ООО "Содружество"'!F77</f>
        <v>939</v>
      </c>
      <c r="G11" s="16" t="s">
        <v>107</v>
      </c>
      <c r="H11" s="51">
        <f>SUM(I11:J11)</f>
        <v>5607.86</v>
      </c>
      <c r="I11" s="27">
        <f>'ООО "Содружество"'!G77</f>
        <v>5607.86</v>
      </c>
      <c r="J11" s="27" t="s">
        <v>107</v>
      </c>
      <c r="K11" s="28">
        <f t="shared" si="4"/>
        <v>5.972161874334398</v>
      </c>
      <c r="L11" s="26">
        <f t="shared" si="4"/>
        <v>5.972161874334398</v>
      </c>
      <c r="M11" s="26" t="s">
        <v>107</v>
      </c>
    </row>
    <row r="12" spans="1:13" ht="15">
      <c r="A12" s="50">
        <f t="shared" si="2"/>
        <v>9</v>
      </c>
      <c r="B12" s="341" t="s">
        <v>108</v>
      </c>
      <c r="C12" s="193">
        <v>15</v>
      </c>
      <c r="D12" s="10">
        <v>1</v>
      </c>
      <c r="E12" s="15">
        <f t="shared" si="3"/>
        <v>315</v>
      </c>
      <c r="F12" s="66">
        <f>'ООО УК "МКД-Сервис"'!F24</f>
        <v>276</v>
      </c>
      <c r="G12" s="234">
        <f>'ООО УК "МКД-Сервис"'!F28</f>
        <v>39</v>
      </c>
      <c r="H12" s="51">
        <f t="shared" si="0"/>
        <v>2411.66</v>
      </c>
      <c r="I12" s="27">
        <f>'ООО УК "МКД-Сервис"'!G24</f>
        <v>2096.04</v>
      </c>
      <c r="J12" s="27">
        <f>'ООО УК "МКД-Сервис"'!G28</f>
        <v>315.62</v>
      </c>
      <c r="K12" s="28">
        <f>H12/E12</f>
        <v>7.656063492063492</v>
      </c>
      <c r="L12" s="26">
        <f>I12/F12</f>
        <v>7.594347826086956</v>
      </c>
      <c r="M12" s="26" t="s">
        <v>107</v>
      </c>
    </row>
    <row r="13" spans="1:13" ht="15">
      <c r="A13" s="50">
        <v>10</v>
      </c>
      <c r="B13" s="341" t="s">
        <v>137</v>
      </c>
      <c r="C13" s="193">
        <f>13</f>
        <v>13</v>
      </c>
      <c r="D13" s="208" t="s">
        <v>142</v>
      </c>
      <c r="E13" s="207">
        <f>SUM(F13:G13)</f>
        <v>480</v>
      </c>
      <c r="F13" s="66">
        <f>'ООО "ЭНБИО"'!F21</f>
        <v>480</v>
      </c>
      <c r="G13" s="234" t="s">
        <v>142</v>
      </c>
      <c r="H13" s="51">
        <f>SUM(I13:J13)</f>
        <v>1838.2</v>
      </c>
      <c r="I13" s="27">
        <f>'ООО "ЭНБИО"'!G21</f>
        <v>1838.2</v>
      </c>
      <c r="J13" s="27" t="s">
        <v>107</v>
      </c>
      <c r="K13" s="28">
        <f>H13/E13</f>
        <v>3.8295833333333333</v>
      </c>
      <c r="L13" s="26">
        <f>I13/F13</f>
        <v>3.8295833333333333</v>
      </c>
      <c r="M13" s="26" t="s">
        <v>107</v>
      </c>
    </row>
    <row r="14" spans="1:13" ht="15">
      <c r="A14" s="243" t="s">
        <v>5</v>
      </c>
      <c r="B14" s="243"/>
      <c r="C14" s="6">
        <f aca="true" t="shared" si="5" ref="C14:J14">SUM(C4:C13)</f>
        <v>331</v>
      </c>
      <c r="D14" s="6">
        <f t="shared" si="5"/>
        <v>110</v>
      </c>
      <c r="E14" s="67">
        <f t="shared" si="5"/>
        <v>11243</v>
      </c>
      <c r="F14" s="67">
        <f t="shared" si="5"/>
        <v>9216</v>
      </c>
      <c r="G14" s="6">
        <f t="shared" si="5"/>
        <v>2027</v>
      </c>
      <c r="H14" s="7">
        <f t="shared" si="5"/>
        <v>120618.97</v>
      </c>
      <c r="I14" s="7">
        <f t="shared" si="5"/>
        <v>100620.74</v>
      </c>
      <c r="J14" s="7">
        <f t="shared" si="5"/>
        <v>19998.23</v>
      </c>
      <c r="K14" s="6" t="s">
        <v>90</v>
      </c>
      <c r="L14" s="6" t="s">
        <v>90</v>
      </c>
      <c r="M14" s="6" t="s">
        <v>90</v>
      </c>
    </row>
    <row r="16" ht="15">
      <c r="A16" s="68"/>
    </row>
    <row r="17" spans="9:10" ht="15">
      <c r="I17" s="2"/>
      <c r="J17" s="2"/>
    </row>
    <row r="19" spans="8:9" ht="15">
      <c r="H19" s="2"/>
      <c r="I19" s="2"/>
    </row>
  </sheetData>
  <sheetProtection/>
  <mergeCells count="11">
    <mergeCell ref="A1:M1"/>
    <mergeCell ref="L2:M2"/>
    <mergeCell ref="F2:G2"/>
    <mergeCell ref="E2:E3"/>
    <mergeCell ref="H2:H3"/>
    <mergeCell ref="A14:B14"/>
    <mergeCell ref="A2:A3"/>
    <mergeCell ref="B2:B3"/>
    <mergeCell ref="C2:D2"/>
    <mergeCell ref="I2:J2"/>
    <mergeCell ref="K2:K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pane xSplit="6" ySplit="6" topLeftCell="G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32" sqref="I32"/>
    </sheetView>
  </sheetViews>
  <sheetFormatPr defaultColWidth="9.140625" defaultRowHeight="15"/>
  <cols>
    <col min="1" max="1" width="5.00390625" style="41" customWidth="1"/>
    <col min="2" max="2" width="28.57421875" style="41" bestFit="1" customWidth="1"/>
    <col min="3" max="3" width="20.8515625" style="41" bestFit="1" customWidth="1"/>
    <col min="4" max="4" width="9.140625" style="56" customWidth="1"/>
    <col min="5" max="6" width="8.7109375" style="56" customWidth="1"/>
    <col min="7" max="9" width="12.8515625" style="162" customWidth="1"/>
    <col min="10" max="10" width="15.28125" style="111" customWidth="1"/>
    <col min="11" max="16384" width="9.140625" style="41" customWidth="1"/>
  </cols>
  <sheetData>
    <row r="1" spans="2:10" ht="15">
      <c r="B1" s="326" t="s">
        <v>10</v>
      </c>
      <c r="C1" s="326"/>
      <c r="D1" s="326"/>
      <c r="E1" s="326"/>
      <c r="F1" s="326"/>
      <c r="G1" s="326"/>
      <c r="H1" s="326"/>
      <c r="I1" s="326"/>
      <c r="J1" s="326"/>
    </row>
    <row r="2" spans="3:6" ht="38.25" customHeight="1">
      <c r="C2" s="8"/>
      <c r="D2" s="327"/>
      <c r="E2" s="327"/>
      <c r="F2" s="327"/>
    </row>
    <row r="3" spans="7:10" ht="15">
      <c r="G3" s="163"/>
      <c r="H3" s="163"/>
      <c r="I3" s="163"/>
      <c r="J3" s="72" t="s">
        <v>9</v>
      </c>
    </row>
    <row r="4" spans="1:10" ht="29.25" customHeight="1">
      <c r="A4" s="258" t="s">
        <v>0</v>
      </c>
      <c r="B4" s="258" t="s">
        <v>12</v>
      </c>
      <c r="C4" s="258" t="s">
        <v>1</v>
      </c>
      <c r="D4" s="258"/>
      <c r="E4" s="258"/>
      <c r="F4" s="264" t="s">
        <v>61</v>
      </c>
      <c r="G4" s="322" t="s">
        <v>124</v>
      </c>
      <c r="H4" s="322"/>
      <c r="I4" s="322"/>
      <c r="J4" s="328" t="s">
        <v>85</v>
      </c>
    </row>
    <row r="5" spans="1:10" ht="13.5" customHeight="1">
      <c r="A5" s="258"/>
      <c r="B5" s="258"/>
      <c r="C5" s="258" t="s">
        <v>2</v>
      </c>
      <c r="D5" s="258" t="s">
        <v>3</v>
      </c>
      <c r="E5" s="258" t="s">
        <v>4</v>
      </c>
      <c r="F5" s="265"/>
      <c r="G5" s="323" t="s">
        <v>5</v>
      </c>
      <c r="H5" s="324" t="s">
        <v>11</v>
      </c>
      <c r="I5" s="325"/>
      <c r="J5" s="329"/>
    </row>
    <row r="6" spans="1:10" ht="45">
      <c r="A6" s="258"/>
      <c r="B6" s="258"/>
      <c r="C6" s="258"/>
      <c r="D6" s="258"/>
      <c r="E6" s="258"/>
      <c r="F6" s="266"/>
      <c r="G6" s="323"/>
      <c r="H6" s="164" t="s">
        <v>6</v>
      </c>
      <c r="I6" s="164" t="s">
        <v>7</v>
      </c>
      <c r="J6" s="330"/>
    </row>
    <row r="7" spans="1:10" ht="15">
      <c r="A7" s="227">
        <v>1</v>
      </c>
      <c r="B7" s="42" t="s">
        <v>79</v>
      </c>
      <c r="C7" s="42" t="s">
        <v>19</v>
      </c>
      <c r="D7" s="48">
        <v>10</v>
      </c>
      <c r="E7" s="48"/>
      <c r="F7" s="43">
        <f>'[2]МКД'!$H$32</f>
        <v>72</v>
      </c>
      <c r="G7" s="39">
        <f>H7+I7</f>
        <v>363.653</v>
      </c>
      <c r="H7" s="39">
        <v>180.43</v>
      </c>
      <c r="I7" s="39">
        <v>183.223</v>
      </c>
      <c r="J7" s="165">
        <f>G7/F7</f>
        <v>5.050736111111111</v>
      </c>
    </row>
    <row r="8" spans="1:10" ht="15">
      <c r="A8" s="227">
        <v>2</v>
      </c>
      <c r="B8" s="42" t="s">
        <v>79</v>
      </c>
      <c r="C8" s="42" t="s">
        <v>19</v>
      </c>
      <c r="D8" s="48">
        <v>12</v>
      </c>
      <c r="E8" s="48"/>
      <c r="F8" s="43">
        <f>'[2]МКД'!$H$352</f>
        <v>96</v>
      </c>
      <c r="G8" s="39">
        <f>H8+I8</f>
        <v>602.26</v>
      </c>
      <c r="H8" s="39">
        <v>243.105</v>
      </c>
      <c r="I8" s="39">
        <v>359.155</v>
      </c>
      <c r="J8" s="165">
        <f aca="true" t="shared" si="0" ref="J8:J31">G8/F8</f>
        <v>6.273541666666667</v>
      </c>
    </row>
    <row r="9" spans="1:10" ht="15">
      <c r="A9" s="227">
        <v>3</v>
      </c>
      <c r="B9" s="42" t="s">
        <v>79</v>
      </c>
      <c r="C9" s="42" t="s">
        <v>19</v>
      </c>
      <c r="D9" s="48">
        <v>33</v>
      </c>
      <c r="E9" s="48"/>
      <c r="F9" s="43">
        <f>'[2]МКД'!$H$353</f>
        <v>60</v>
      </c>
      <c r="G9" s="39">
        <f>H9+I9</f>
        <v>10.304</v>
      </c>
      <c r="H9" s="39">
        <v>10.304</v>
      </c>
      <c r="I9" s="39">
        <v>0</v>
      </c>
      <c r="J9" s="165">
        <f t="shared" si="0"/>
        <v>0.17173333333333335</v>
      </c>
    </row>
    <row r="10" spans="1:10" ht="15" customHeight="1">
      <c r="A10" s="227">
        <v>4</v>
      </c>
      <c r="B10" s="42" t="s">
        <v>79</v>
      </c>
      <c r="C10" s="42" t="s">
        <v>16</v>
      </c>
      <c r="D10" s="48">
        <v>5</v>
      </c>
      <c r="E10" s="48"/>
      <c r="F10" s="43">
        <f>'[2]МКД'!$H$167</f>
        <v>58</v>
      </c>
      <c r="G10" s="39">
        <f aca="true" t="shared" si="1" ref="G10:G31">H10+I10</f>
        <v>8.509</v>
      </c>
      <c r="H10" s="39">
        <v>6.074</v>
      </c>
      <c r="I10" s="39">
        <v>2.435</v>
      </c>
      <c r="J10" s="165">
        <f t="shared" si="0"/>
        <v>0.14670689655172414</v>
      </c>
    </row>
    <row r="11" spans="1:10" ht="15">
      <c r="A11" s="227">
        <f aca="true" t="shared" si="2" ref="A11:A28">A10+1</f>
        <v>5</v>
      </c>
      <c r="B11" s="42" t="s">
        <v>79</v>
      </c>
      <c r="C11" s="42" t="s">
        <v>16</v>
      </c>
      <c r="D11" s="48">
        <v>20</v>
      </c>
      <c r="E11" s="48"/>
      <c r="F11" s="43">
        <f>'[2]МКД'!$H$168</f>
        <v>19</v>
      </c>
      <c r="G11" s="39">
        <f t="shared" si="1"/>
        <v>39.84</v>
      </c>
      <c r="H11" s="39">
        <v>19.716</v>
      </c>
      <c r="I11" s="39">
        <v>20.124</v>
      </c>
      <c r="J11" s="165">
        <f t="shared" si="0"/>
        <v>2.0968421052631583</v>
      </c>
    </row>
    <row r="12" spans="1:10" ht="15">
      <c r="A12" s="227">
        <f t="shared" si="2"/>
        <v>6</v>
      </c>
      <c r="B12" s="42" t="s">
        <v>79</v>
      </c>
      <c r="C12" s="42" t="s">
        <v>16</v>
      </c>
      <c r="D12" s="48">
        <v>31</v>
      </c>
      <c r="E12" s="48" t="s">
        <v>17</v>
      </c>
      <c r="F12" s="43">
        <f>'[2]МКД'!$H$169</f>
        <v>60</v>
      </c>
      <c r="G12" s="39">
        <f t="shared" si="1"/>
        <v>53.878</v>
      </c>
      <c r="H12" s="39">
        <v>32.6</v>
      </c>
      <c r="I12" s="39">
        <v>21.278</v>
      </c>
      <c r="J12" s="165">
        <f t="shared" si="0"/>
        <v>0.8979666666666667</v>
      </c>
    </row>
    <row r="13" spans="1:10" ht="15">
      <c r="A13" s="227">
        <f t="shared" si="2"/>
        <v>7</v>
      </c>
      <c r="B13" s="42" t="s">
        <v>79</v>
      </c>
      <c r="C13" s="42" t="s">
        <v>16</v>
      </c>
      <c r="D13" s="48">
        <v>33</v>
      </c>
      <c r="E13" s="48"/>
      <c r="F13" s="43">
        <f>'[2]МКД'!$H$170</f>
        <v>60</v>
      </c>
      <c r="G13" s="39">
        <f t="shared" si="1"/>
        <v>95.40100000000001</v>
      </c>
      <c r="H13" s="39">
        <v>37.533</v>
      </c>
      <c r="I13" s="39">
        <v>57.868</v>
      </c>
      <c r="J13" s="165">
        <f t="shared" si="0"/>
        <v>1.5900166666666669</v>
      </c>
    </row>
    <row r="14" spans="1:10" ht="15">
      <c r="A14" s="227">
        <f t="shared" si="2"/>
        <v>8</v>
      </c>
      <c r="B14" s="42" t="s">
        <v>79</v>
      </c>
      <c r="C14" s="42" t="s">
        <v>16</v>
      </c>
      <c r="D14" s="48">
        <v>41</v>
      </c>
      <c r="E14" s="48" t="s">
        <v>17</v>
      </c>
      <c r="F14" s="43">
        <f>'[2]МКД'!$H$173</f>
        <v>46</v>
      </c>
      <c r="G14" s="39">
        <f t="shared" si="1"/>
        <v>36.932</v>
      </c>
      <c r="H14" s="39">
        <v>16.289</v>
      </c>
      <c r="I14" s="39">
        <v>20.643</v>
      </c>
      <c r="J14" s="165">
        <f t="shared" si="0"/>
        <v>0.8028695652173914</v>
      </c>
    </row>
    <row r="15" spans="1:10" ht="15">
      <c r="A15" s="227">
        <v>9</v>
      </c>
      <c r="B15" s="42" t="s">
        <v>79</v>
      </c>
      <c r="C15" s="42" t="s">
        <v>80</v>
      </c>
      <c r="D15" s="48">
        <v>3</v>
      </c>
      <c r="E15" s="48"/>
      <c r="F15" s="43">
        <f>'[1]МКД'!$H$69</f>
        <v>49</v>
      </c>
      <c r="G15" s="39">
        <f t="shared" si="1"/>
        <v>0.6649999999999991</v>
      </c>
      <c r="H15" s="39">
        <v>22.486</v>
      </c>
      <c r="I15" s="39">
        <v>-21.821</v>
      </c>
      <c r="J15" s="165">
        <f t="shared" si="0"/>
        <v>0.013571428571428554</v>
      </c>
    </row>
    <row r="16" spans="1:10" s="112" customFormat="1" ht="15">
      <c r="A16" s="227">
        <v>10</v>
      </c>
      <c r="B16" s="42" t="s">
        <v>79</v>
      </c>
      <c r="C16" s="44" t="s">
        <v>56</v>
      </c>
      <c r="D16" s="48">
        <v>3</v>
      </c>
      <c r="E16" s="48"/>
      <c r="F16" s="43">
        <f>'[2]МКД'!$H$76</f>
        <v>72</v>
      </c>
      <c r="G16" s="39">
        <f t="shared" si="1"/>
        <v>274.317</v>
      </c>
      <c r="H16" s="39">
        <v>107.968</v>
      </c>
      <c r="I16" s="39">
        <v>166.349</v>
      </c>
      <c r="J16" s="165">
        <f t="shared" si="0"/>
        <v>3.8099583333333333</v>
      </c>
    </row>
    <row r="17" spans="1:10" s="112" customFormat="1" ht="15">
      <c r="A17" s="227">
        <v>11</v>
      </c>
      <c r="B17" s="42" t="s">
        <v>79</v>
      </c>
      <c r="C17" s="42" t="s">
        <v>57</v>
      </c>
      <c r="D17" s="48">
        <v>34</v>
      </c>
      <c r="E17" s="48"/>
      <c r="F17" s="43">
        <f>'[2]МКД'!$H$94</f>
        <v>84</v>
      </c>
      <c r="G17" s="39">
        <f t="shared" si="1"/>
        <v>-38.632000000000005</v>
      </c>
      <c r="H17" s="39">
        <v>26.273</v>
      </c>
      <c r="I17" s="39">
        <v>-64.905</v>
      </c>
      <c r="J17" s="165">
        <f t="shared" si="0"/>
        <v>-0.459904761904762</v>
      </c>
    </row>
    <row r="18" spans="1:10" ht="15" customHeight="1">
      <c r="A18" s="227">
        <v>12</v>
      </c>
      <c r="B18" s="42" t="s">
        <v>79</v>
      </c>
      <c r="C18" s="42" t="s">
        <v>69</v>
      </c>
      <c r="D18" s="48">
        <v>29</v>
      </c>
      <c r="E18" s="48"/>
      <c r="F18" s="43">
        <f>'[2]МКД'!$H$113</f>
        <v>18</v>
      </c>
      <c r="G18" s="39">
        <f t="shared" si="1"/>
        <v>16.664</v>
      </c>
      <c r="H18" s="39">
        <v>14.663</v>
      </c>
      <c r="I18" s="39">
        <v>2.001</v>
      </c>
      <c r="J18" s="165">
        <f t="shared" si="0"/>
        <v>0.9257777777777778</v>
      </c>
    </row>
    <row r="19" spans="1:10" ht="15">
      <c r="A19" s="227">
        <f t="shared" si="2"/>
        <v>13</v>
      </c>
      <c r="B19" s="42" t="s">
        <v>79</v>
      </c>
      <c r="C19" s="42" t="s">
        <v>69</v>
      </c>
      <c r="D19" s="48">
        <v>31</v>
      </c>
      <c r="E19" s="48"/>
      <c r="F19" s="43">
        <f>'[2]МКД'!$H$114</f>
        <v>18</v>
      </c>
      <c r="G19" s="39">
        <f t="shared" si="1"/>
        <v>23.151</v>
      </c>
      <c r="H19" s="39">
        <v>11.453</v>
      </c>
      <c r="I19" s="39">
        <v>11.698</v>
      </c>
      <c r="J19" s="165">
        <f t="shared" si="0"/>
        <v>1.2861666666666667</v>
      </c>
    </row>
    <row r="20" spans="1:10" ht="15">
      <c r="A20" s="227">
        <f t="shared" si="2"/>
        <v>14</v>
      </c>
      <c r="B20" s="42" t="s">
        <v>79</v>
      </c>
      <c r="C20" s="42" t="s">
        <v>69</v>
      </c>
      <c r="D20" s="48">
        <v>33</v>
      </c>
      <c r="E20" s="48"/>
      <c r="F20" s="43">
        <f>'[2]МКД'!$H$115</f>
        <v>18</v>
      </c>
      <c r="G20" s="39">
        <f t="shared" si="1"/>
        <v>31.765</v>
      </c>
      <c r="H20" s="39">
        <v>16.93</v>
      </c>
      <c r="I20" s="39">
        <v>14.835</v>
      </c>
      <c r="J20" s="165">
        <f t="shared" si="0"/>
        <v>1.7647222222222223</v>
      </c>
    </row>
    <row r="21" spans="1:10" ht="15">
      <c r="A21" s="227">
        <f t="shared" si="2"/>
        <v>15</v>
      </c>
      <c r="B21" s="42" t="s">
        <v>79</v>
      </c>
      <c r="C21" s="42" t="s">
        <v>69</v>
      </c>
      <c r="D21" s="48">
        <v>37</v>
      </c>
      <c r="E21" s="48"/>
      <c r="F21" s="43">
        <f>'[2]МКД'!$H$117</f>
        <v>15</v>
      </c>
      <c r="G21" s="39">
        <f t="shared" si="1"/>
        <v>114.94200000000001</v>
      </c>
      <c r="H21" s="39">
        <v>46.734</v>
      </c>
      <c r="I21" s="39">
        <v>68.208</v>
      </c>
      <c r="J21" s="165">
        <f t="shared" si="0"/>
        <v>7.662800000000001</v>
      </c>
    </row>
    <row r="22" spans="1:10" ht="15">
      <c r="A22" s="227">
        <f t="shared" si="2"/>
        <v>16</v>
      </c>
      <c r="B22" s="42" t="s">
        <v>79</v>
      </c>
      <c r="C22" s="42" t="s">
        <v>69</v>
      </c>
      <c r="D22" s="48">
        <v>39</v>
      </c>
      <c r="E22" s="48"/>
      <c r="F22" s="43">
        <f>'[2]МКД'!$H$119</f>
        <v>18</v>
      </c>
      <c r="G22" s="39">
        <f t="shared" si="1"/>
        <v>113.345</v>
      </c>
      <c r="H22" s="39">
        <v>36.544</v>
      </c>
      <c r="I22" s="39">
        <v>76.801</v>
      </c>
      <c r="J22" s="165">
        <f t="shared" si="0"/>
        <v>6.296944444444445</v>
      </c>
    </row>
    <row r="23" spans="1:10" ht="15">
      <c r="A23" s="227">
        <f t="shared" si="2"/>
        <v>17</v>
      </c>
      <c r="B23" s="42" t="s">
        <v>79</v>
      </c>
      <c r="C23" s="42" t="s">
        <v>69</v>
      </c>
      <c r="D23" s="48">
        <v>41</v>
      </c>
      <c r="E23" s="48"/>
      <c r="F23" s="43">
        <f>'[2]МКД'!$H$120</f>
        <v>18</v>
      </c>
      <c r="G23" s="39">
        <f t="shared" si="1"/>
        <v>45.038</v>
      </c>
      <c r="H23" s="39">
        <v>14.734</v>
      </c>
      <c r="I23" s="39">
        <v>30.304</v>
      </c>
      <c r="J23" s="165">
        <f t="shared" si="0"/>
        <v>2.5021111111111107</v>
      </c>
    </row>
    <row r="24" spans="1:10" ht="15">
      <c r="A24" s="227">
        <f t="shared" si="2"/>
        <v>18</v>
      </c>
      <c r="B24" s="42" t="s">
        <v>79</v>
      </c>
      <c r="C24" s="42" t="s">
        <v>69</v>
      </c>
      <c r="D24" s="48">
        <v>43</v>
      </c>
      <c r="E24" s="48"/>
      <c r="F24" s="43">
        <f>'[2]МКД'!$H$121</f>
        <v>35</v>
      </c>
      <c r="G24" s="39">
        <f t="shared" si="1"/>
        <v>59.765</v>
      </c>
      <c r="H24" s="39">
        <v>19.694</v>
      </c>
      <c r="I24" s="39">
        <v>40.071</v>
      </c>
      <c r="J24" s="165">
        <f t="shared" si="0"/>
        <v>1.7075714285714285</v>
      </c>
    </row>
    <row r="25" spans="1:10" ht="15">
      <c r="A25" s="227">
        <f t="shared" si="2"/>
        <v>19</v>
      </c>
      <c r="B25" s="42" t="s">
        <v>79</v>
      </c>
      <c r="C25" s="42" t="s">
        <v>58</v>
      </c>
      <c r="D25" s="48">
        <v>3</v>
      </c>
      <c r="E25" s="48" t="s">
        <v>18</v>
      </c>
      <c r="F25" s="12">
        <f>'[1]МКД'!$H$123</f>
        <v>126</v>
      </c>
      <c r="G25" s="39">
        <f t="shared" si="1"/>
        <v>62.388999999999996</v>
      </c>
      <c r="H25" s="39">
        <v>72.732</v>
      </c>
      <c r="I25" s="39">
        <v>-10.343</v>
      </c>
      <c r="J25" s="165">
        <f t="shared" si="0"/>
        <v>0.4951507936507936</v>
      </c>
    </row>
    <row r="26" spans="1:10" ht="15">
      <c r="A26" s="227">
        <f t="shared" si="2"/>
        <v>20</v>
      </c>
      <c r="B26" s="42" t="s">
        <v>79</v>
      </c>
      <c r="C26" s="42" t="s">
        <v>28</v>
      </c>
      <c r="D26" s="48">
        <v>2</v>
      </c>
      <c r="E26" s="48"/>
      <c r="F26" s="43">
        <f>'[2]МКД'!$H$8</f>
        <v>16</v>
      </c>
      <c r="G26" s="39">
        <f t="shared" si="1"/>
        <v>-0.20900000000000007</v>
      </c>
      <c r="H26" s="39">
        <v>2.331</v>
      </c>
      <c r="I26" s="39">
        <v>-2.54</v>
      </c>
      <c r="J26" s="165">
        <f t="shared" si="0"/>
        <v>-0.013062500000000005</v>
      </c>
    </row>
    <row r="27" spans="1:10" ht="15">
      <c r="A27" s="227">
        <f t="shared" si="2"/>
        <v>21</v>
      </c>
      <c r="B27" s="42" t="s">
        <v>79</v>
      </c>
      <c r="C27" s="42" t="s">
        <v>28</v>
      </c>
      <c r="D27" s="48">
        <v>6</v>
      </c>
      <c r="E27" s="48"/>
      <c r="F27" s="43">
        <f>'[2]МКД'!$H$10</f>
        <v>12</v>
      </c>
      <c r="G27" s="39">
        <f t="shared" si="1"/>
        <v>11.67682</v>
      </c>
      <c r="H27" s="39">
        <v>7.799</v>
      </c>
      <c r="I27" s="39">
        <v>3.87782</v>
      </c>
      <c r="J27" s="165">
        <f t="shared" si="0"/>
        <v>0.9730683333333333</v>
      </c>
    </row>
    <row r="28" spans="1:10" ht="15">
      <c r="A28" s="227">
        <f t="shared" si="2"/>
        <v>22</v>
      </c>
      <c r="B28" s="42" t="s">
        <v>79</v>
      </c>
      <c r="C28" s="42" t="s">
        <v>28</v>
      </c>
      <c r="D28" s="48">
        <v>10</v>
      </c>
      <c r="E28" s="48"/>
      <c r="F28" s="43">
        <f>'[2]МКД'!$H$13</f>
        <v>13</v>
      </c>
      <c r="G28" s="39">
        <f t="shared" si="1"/>
        <v>30.814999999999998</v>
      </c>
      <c r="H28" s="39">
        <v>9.421</v>
      </c>
      <c r="I28" s="39">
        <v>21.394</v>
      </c>
      <c r="J28" s="165">
        <f t="shared" si="0"/>
        <v>2.3703846153846153</v>
      </c>
    </row>
    <row r="29" spans="1:10" ht="15">
      <c r="A29" s="227">
        <v>23</v>
      </c>
      <c r="B29" s="42" t="s">
        <v>79</v>
      </c>
      <c r="C29" s="42" t="s">
        <v>28</v>
      </c>
      <c r="D29" s="48">
        <v>14</v>
      </c>
      <c r="E29" s="48"/>
      <c r="F29" s="43">
        <f>'[2]МКД'!$H$15</f>
        <v>24</v>
      </c>
      <c r="G29" s="39">
        <f t="shared" si="1"/>
        <v>0.6719999999999997</v>
      </c>
      <c r="H29" s="39">
        <v>3.401</v>
      </c>
      <c r="I29" s="39">
        <v>-2.729</v>
      </c>
      <c r="J29" s="165">
        <f t="shared" si="0"/>
        <v>0.027999999999999987</v>
      </c>
    </row>
    <row r="30" spans="1:10" ht="15">
      <c r="A30" s="227">
        <v>24</v>
      </c>
      <c r="B30" s="42" t="s">
        <v>79</v>
      </c>
      <c r="C30" s="42" t="s">
        <v>28</v>
      </c>
      <c r="D30" s="48">
        <v>16</v>
      </c>
      <c r="E30" s="48"/>
      <c r="F30" s="43">
        <f>'[2]МКД'!$H$16</f>
        <v>16</v>
      </c>
      <c r="G30" s="39">
        <f t="shared" si="1"/>
        <v>12.838000000000001</v>
      </c>
      <c r="H30" s="39">
        <v>6.801</v>
      </c>
      <c r="I30" s="39">
        <v>6.037</v>
      </c>
      <c r="J30" s="165">
        <f t="shared" si="0"/>
        <v>0.8023750000000001</v>
      </c>
    </row>
    <row r="31" spans="1:10" ht="15">
      <c r="A31" s="227">
        <v>25</v>
      </c>
      <c r="B31" s="42" t="s">
        <v>79</v>
      </c>
      <c r="C31" s="42" t="s">
        <v>28</v>
      </c>
      <c r="D31" s="48">
        <v>8</v>
      </c>
      <c r="E31" s="48"/>
      <c r="F31" s="43">
        <f>'[2]МКД'!$H$12</f>
        <v>12</v>
      </c>
      <c r="G31" s="39">
        <f t="shared" si="1"/>
        <v>19.101</v>
      </c>
      <c r="H31" s="39">
        <v>8.13</v>
      </c>
      <c r="I31" s="39">
        <v>10.971</v>
      </c>
      <c r="J31" s="165">
        <f t="shared" si="0"/>
        <v>1.59175</v>
      </c>
    </row>
    <row r="32" spans="1:10" s="5" customFormat="1" ht="15">
      <c r="A32" s="4"/>
      <c r="B32" s="4" t="s">
        <v>60</v>
      </c>
      <c r="C32" s="4"/>
      <c r="D32" s="3"/>
      <c r="E32" s="3"/>
      <c r="F32" s="3">
        <f>SUM(F7:F31)</f>
        <v>1035</v>
      </c>
      <c r="G32" s="64">
        <f>SUM(G7:G31)</f>
        <v>1989.07982</v>
      </c>
      <c r="H32" s="64">
        <f>SUM(H7:H31)</f>
        <v>974.1449999999999</v>
      </c>
      <c r="I32" s="64">
        <f>SUM(I7:I31)</f>
        <v>1014.9348200000001</v>
      </c>
      <c r="J32" s="91"/>
    </row>
  </sheetData>
  <sheetProtection/>
  <autoFilter ref="C5:D32"/>
  <mergeCells count="13">
    <mergeCell ref="A4:A6"/>
    <mergeCell ref="B4:B6"/>
    <mergeCell ref="C4:E4"/>
    <mergeCell ref="C5:C6"/>
    <mergeCell ref="D5:D6"/>
    <mergeCell ref="E5:E6"/>
    <mergeCell ref="G4:I4"/>
    <mergeCell ref="G5:G6"/>
    <mergeCell ref="H5:I5"/>
    <mergeCell ref="B1:J1"/>
    <mergeCell ref="D2:F2"/>
    <mergeCell ref="J4:J6"/>
    <mergeCell ref="F4:F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G5" sqref="G5:I5"/>
    </sheetView>
  </sheetViews>
  <sheetFormatPr defaultColWidth="9.140625" defaultRowHeight="15"/>
  <cols>
    <col min="1" max="1" width="5.140625" style="0" customWidth="1"/>
    <col min="2" max="2" width="24.00390625" style="0" customWidth="1"/>
    <col min="3" max="3" width="18.57421875" style="0" customWidth="1"/>
    <col min="4" max="5" width="8.28125" style="0" customWidth="1"/>
    <col min="6" max="6" width="11.28125" style="0" customWidth="1"/>
    <col min="7" max="9" width="10.7109375" style="0" customWidth="1"/>
    <col min="10" max="10" width="16.140625" style="0" customWidth="1"/>
  </cols>
  <sheetData>
    <row r="1" spans="2:10" ht="15">
      <c r="B1" s="41"/>
      <c r="C1" s="41"/>
      <c r="D1" s="56"/>
      <c r="E1" s="56"/>
      <c r="F1" s="56"/>
      <c r="G1" s="111"/>
      <c r="H1" s="111"/>
      <c r="I1" s="111"/>
      <c r="J1" s="111"/>
    </row>
    <row r="2" spans="2:10" ht="15">
      <c r="B2" s="289" t="s">
        <v>10</v>
      </c>
      <c r="C2" s="289"/>
      <c r="D2" s="289"/>
      <c r="E2" s="289"/>
      <c r="F2" s="289"/>
      <c r="G2" s="289"/>
      <c r="H2" s="289"/>
      <c r="I2" s="289"/>
      <c r="J2" s="289"/>
    </row>
    <row r="3" spans="2:10" ht="15">
      <c r="B3" s="41"/>
      <c r="C3" s="41"/>
      <c r="D3" s="56"/>
      <c r="E3" s="56"/>
      <c r="F3" s="56"/>
      <c r="G3" s="111"/>
      <c r="H3" s="111"/>
      <c r="I3" s="111"/>
      <c r="J3" s="111"/>
    </row>
    <row r="4" spans="2:10" ht="15">
      <c r="B4" s="41"/>
      <c r="C4" s="41"/>
      <c r="D4" s="56"/>
      <c r="E4" s="56"/>
      <c r="F4" s="56"/>
      <c r="G4" s="111"/>
      <c r="H4" s="111"/>
      <c r="I4" s="111"/>
      <c r="J4" s="111" t="s">
        <v>9</v>
      </c>
    </row>
    <row r="5" spans="1:10" ht="30.75" customHeight="1">
      <c r="A5" s="244" t="s">
        <v>0</v>
      </c>
      <c r="B5" s="285" t="s">
        <v>12</v>
      </c>
      <c r="C5" s="285" t="s">
        <v>1</v>
      </c>
      <c r="D5" s="285"/>
      <c r="E5" s="285"/>
      <c r="F5" s="296" t="s">
        <v>61</v>
      </c>
      <c r="G5" s="262" t="s">
        <v>124</v>
      </c>
      <c r="H5" s="331"/>
      <c r="I5" s="332"/>
      <c r="J5" s="255" t="s">
        <v>85</v>
      </c>
    </row>
    <row r="6" spans="1:10" ht="15">
      <c r="A6" s="337"/>
      <c r="B6" s="285"/>
      <c r="C6" s="285" t="s">
        <v>2</v>
      </c>
      <c r="D6" s="285" t="s">
        <v>3</v>
      </c>
      <c r="E6" s="285" t="s">
        <v>4</v>
      </c>
      <c r="F6" s="297"/>
      <c r="G6" s="333" t="s">
        <v>5</v>
      </c>
      <c r="H6" s="293" t="s">
        <v>11</v>
      </c>
      <c r="I6" s="294"/>
      <c r="J6" s="255"/>
    </row>
    <row r="7" spans="1:10" ht="60">
      <c r="A7" s="245"/>
      <c r="B7" s="296"/>
      <c r="C7" s="296"/>
      <c r="D7" s="296"/>
      <c r="E7" s="296"/>
      <c r="F7" s="297"/>
      <c r="G7" s="334"/>
      <c r="H7" s="113" t="s">
        <v>6</v>
      </c>
      <c r="I7" s="113" t="s">
        <v>7</v>
      </c>
      <c r="J7" s="255"/>
    </row>
    <row r="8" spans="1:10" ht="15" customHeight="1">
      <c r="A8" s="6">
        <v>1</v>
      </c>
      <c r="B8" s="157" t="s">
        <v>108</v>
      </c>
      <c r="C8" s="151" t="s">
        <v>21</v>
      </c>
      <c r="D8" s="231">
        <v>6</v>
      </c>
      <c r="E8" s="231"/>
      <c r="F8" s="158">
        <f>'[2]МКД'!$H$232</f>
        <v>12</v>
      </c>
      <c r="G8" s="180">
        <f>H8+I8</f>
        <v>58.52</v>
      </c>
      <c r="H8" s="180">
        <v>58.52</v>
      </c>
      <c r="I8" s="180"/>
      <c r="J8" s="185">
        <f>G8/F8</f>
        <v>4.876666666666667</v>
      </c>
    </row>
    <row r="9" spans="1:10" ht="15" customHeight="1">
      <c r="A9" s="6">
        <v>2</v>
      </c>
      <c r="B9" s="157" t="s">
        <v>108</v>
      </c>
      <c r="C9" s="151" t="s">
        <v>64</v>
      </c>
      <c r="D9" s="231">
        <v>9</v>
      </c>
      <c r="E9" s="231" t="s">
        <v>17</v>
      </c>
      <c r="F9" s="158">
        <f>'[1]МКД'!$H$33</f>
        <v>26</v>
      </c>
      <c r="G9" s="180">
        <f aca="true" t="shared" si="0" ref="G9:G23">H9+I9</f>
        <v>192.19</v>
      </c>
      <c r="H9" s="180">
        <v>192.19</v>
      </c>
      <c r="I9" s="180"/>
      <c r="J9" s="185">
        <f aca="true" t="shared" si="1" ref="J9:J23">G9/F9</f>
        <v>7.391923076923077</v>
      </c>
    </row>
    <row r="10" spans="1:10" ht="15" customHeight="1">
      <c r="A10" s="6">
        <v>3</v>
      </c>
      <c r="B10" s="157" t="s">
        <v>108</v>
      </c>
      <c r="C10" s="151" t="s">
        <v>64</v>
      </c>
      <c r="D10" s="231">
        <v>14</v>
      </c>
      <c r="E10" s="231"/>
      <c r="F10" s="158">
        <f>'[2]МКД'!$H$235</f>
        <v>8</v>
      </c>
      <c r="G10" s="180">
        <f t="shared" si="0"/>
        <v>48.95</v>
      </c>
      <c r="H10" s="180">
        <v>48.95</v>
      </c>
      <c r="I10" s="180"/>
      <c r="J10" s="185">
        <f t="shared" si="1"/>
        <v>6.11875</v>
      </c>
    </row>
    <row r="11" spans="1:10" ht="15" customHeight="1">
      <c r="A11" s="6">
        <v>4</v>
      </c>
      <c r="B11" s="157" t="s">
        <v>108</v>
      </c>
      <c r="C11" s="157" t="s">
        <v>32</v>
      </c>
      <c r="D11" s="103">
        <v>23</v>
      </c>
      <c r="E11" s="232"/>
      <c r="F11" s="232">
        <v>12</v>
      </c>
      <c r="G11" s="180">
        <f t="shared" si="0"/>
        <v>28.87</v>
      </c>
      <c r="H11" s="180">
        <v>28.87</v>
      </c>
      <c r="I11" s="180"/>
      <c r="J11" s="185">
        <f t="shared" si="1"/>
        <v>2.4058333333333333</v>
      </c>
    </row>
    <row r="12" spans="1:10" ht="15" customHeight="1">
      <c r="A12" s="6">
        <v>5</v>
      </c>
      <c r="B12" s="157" t="s">
        <v>108</v>
      </c>
      <c r="C12" s="202" t="s">
        <v>113</v>
      </c>
      <c r="D12" s="201">
        <v>46</v>
      </c>
      <c r="E12" s="232"/>
      <c r="F12" s="232">
        <v>26</v>
      </c>
      <c r="G12" s="180">
        <f t="shared" si="0"/>
        <v>451.7</v>
      </c>
      <c r="H12" s="180">
        <v>451.7</v>
      </c>
      <c r="I12" s="180"/>
      <c r="J12" s="185">
        <f t="shared" si="1"/>
        <v>17.373076923076923</v>
      </c>
    </row>
    <row r="13" spans="1:10" ht="15" customHeight="1">
      <c r="A13" s="6">
        <v>6</v>
      </c>
      <c r="B13" s="157" t="s">
        <v>108</v>
      </c>
      <c r="C13" s="157" t="s">
        <v>56</v>
      </c>
      <c r="D13" s="103">
        <v>4</v>
      </c>
      <c r="E13" s="232"/>
      <c r="F13" s="232">
        <v>18</v>
      </c>
      <c r="G13" s="180">
        <f t="shared" si="0"/>
        <v>314.05</v>
      </c>
      <c r="H13" s="180">
        <v>314.05</v>
      </c>
      <c r="I13" s="180"/>
      <c r="J13" s="185">
        <f t="shared" si="1"/>
        <v>17.447222222222223</v>
      </c>
    </row>
    <row r="14" spans="1:10" ht="15" customHeight="1">
      <c r="A14" s="6">
        <v>7</v>
      </c>
      <c r="B14" s="157" t="s">
        <v>108</v>
      </c>
      <c r="C14" s="151" t="s">
        <v>35</v>
      </c>
      <c r="D14" s="231">
        <v>24</v>
      </c>
      <c r="E14" s="231" t="s">
        <v>18</v>
      </c>
      <c r="F14" s="158">
        <f>'[3]МКД'!$H$98</f>
        <v>20</v>
      </c>
      <c r="G14" s="180">
        <f t="shared" si="0"/>
        <v>85.65</v>
      </c>
      <c r="H14" s="180">
        <v>85.65</v>
      </c>
      <c r="I14" s="180"/>
      <c r="J14" s="185">
        <f t="shared" si="1"/>
        <v>4.282500000000001</v>
      </c>
    </row>
    <row r="15" spans="1:10" ht="15" customHeight="1">
      <c r="A15" s="6">
        <v>8</v>
      </c>
      <c r="B15" s="157" t="s">
        <v>108</v>
      </c>
      <c r="C15" s="157" t="s">
        <v>46</v>
      </c>
      <c r="D15" s="103">
        <v>30</v>
      </c>
      <c r="E15" s="232"/>
      <c r="F15" s="232">
        <v>24</v>
      </c>
      <c r="G15" s="180">
        <f t="shared" si="0"/>
        <v>303.01</v>
      </c>
      <c r="H15" s="180">
        <v>303.01</v>
      </c>
      <c r="I15" s="180"/>
      <c r="J15" s="185">
        <f t="shared" si="1"/>
        <v>12.625416666666666</v>
      </c>
    </row>
    <row r="16" spans="1:10" ht="15" customHeight="1">
      <c r="A16" s="6">
        <v>9</v>
      </c>
      <c r="B16" s="157" t="s">
        <v>108</v>
      </c>
      <c r="C16" s="151" t="s">
        <v>72</v>
      </c>
      <c r="D16" s="231">
        <v>2</v>
      </c>
      <c r="E16" s="231"/>
      <c r="F16" s="158">
        <f>'[3]МКД'!$H$132</f>
        <v>8</v>
      </c>
      <c r="G16" s="180">
        <f t="shared" si="0"/>
        <v>43.6</v>
      </c>
      <c r="H16" s="180">
        <v>43.6</v>
      </c>
      <c r="I16" s="180"/>
      <c r="J16" s="185">
        <f t="shared" si="1"/>
        <v>5.45</v>
      </c>
    </row>
    <row r="17" spans="1:10" ht="15" customHeight="1">
      <c r="A17" s="6">
        <v>10</v>
      </c>
      <c r="B17" s="157" t="s">
        <v>108</v>
      </c>
      <c r="C17" s="151" t="s">
        <v>72</v>
      </c>
      <c r="D17" s="231">
        <v>6</v>
      </c>
      <c r="E17" s="231"/>
      <c r="F17" s="158">
        <v>8</v>
      </c>
      <c r="G17" s="180">
        <f t="shared" si="0"/>
        <v>12.75</v>
      </c>
      <c r="H17" s="180">
        <v>12.75</v>
      </c>
      <c r="I17" s="180"/>
      <c r="J17" s="185">
        <f t="shared" si="1"/>
        <v>1.59375</v>
      </c>
    </row>
    <row r="18" spans="1:10" ht="15" customHeight="1">
      <c r="A18" s="6">
        <v>11</v>
      </c>
      <c r="B18" s="157" t="s">
        <v>108</v>
      </c>
      <c r="C18" s="151" t="s">
        <v>72</v>
      </c>
      <c r="D18" s="231">
        <v>10</v>
      </c>
      <c r="E18" s="231"/>
      <c r="F18" s="158">
        <v>12</v>
      </c>
      <c r="G18" s="180">
        <f t="shared" si="0"/>
        <v>27.1</v>
      </c>
      <c r="H18" s="180">
        <v>27.1</v>
      </c>
      <c r="I18" s="180"/>
      <c r="J18" s="185">
        <f t="shared" si="1"/>
        <v>2.2583333333333333</v>
      </c>
    </row>
    <row r="19" spans="1:10" ht="15" customHeight="1">
      <c r="A19" s="6">
        <v>12</v>
      </c>
      <c r="B19" s="157" t="s">
        <v>108</v>
      </c>
      <c r="C19" s="151" t="s">
        <v>122</v>
      </c>
      <c r="D19" s="231">
        <v>9</v>
      </c>
      <c r="E19" s="231"/>
      <c r="F19" s="205">
        <v>52</v>
      </c>
      <c r="G19" s="180">
        <f t="shared" si="0"/>
        <v>265.99</v>
      </c>
      <c r="H19" s="180">
        <v>265.99</v>
      </c>
      <c r="I19" s="180"/>
      <c r="J19" s="185">
        <f t="shared" si="1"/>
        <v>5.115192307692308</v>
      </c>
    </row>
    <row r="20" spans="1:10" ht="15" customHeight="1">
      <c r="A20" s="6">
        <v>13</v>
      </c>
      <c r="B20" s="157" t="s">
        <v>108</v>
      </c>
      <c r="C20" s="157" t="s">
        <v>51</v>
      </c>
      <c r="D20" s="103">
        <v>2</v>
      </c>
      <c r="E20" s="232"/>
      <c r="F20" s="232">
        <v>16</v>
      </c>
      <c r="G20" s="180">
        <f t="shared" si="0"/>
        <v>108.18</v>
      </c>
      <c r="H20" s="180">
        <v>108.18</v>
      </c>
      <c r="I20" s="180"/>
      <c r="J20" s="185">
        <f t="shared" si="1"/>
        <v>6.76125</v>
      </c>
    </row>
    <row r="21" spans="1:10" ht="15" customHeight="1">
      <c r="A21" s="6">
        <v>14</v>
      </c>
      <c r="B21" s="157" t="s">
        <v>108</v>
      </c>
      <c r="C21" s="157" t="s">
        <v>51</v>
      </c>
      <c r="D21" s="103">
        <v>4</v>
      </c>
      <c r="E21" s="232"/>
      <c r="F21" s="232">
        <v>16</v>
      </c>
      <c r="G21" s="180">
        <f t="shared" si="0"/>
        <v>61.74</v>
      </c>
      <c r="H21" s="180">
        <v>61.74</v>
      </c>
      <c r="I21" s="180"/>
      <c r="J21" s="185">
        <f t="shared" si="1"/>
        <v>3.85875</v>
      </c>
    </row>
    <row r="22" spans="1:10" ht="15" customHeight="1">
      <c r="A22" s="6">
        <v>15</v>
      </c>
      <c r="B22" s="157" t="s">
        <v>108</v>
      </c>
      <c r="C22" s="157" t="s">
        <v>28</v>
      </c>
      <c r="D22" s="103">
        <v>1</v>
      </c>
      <c r="E22" s="232"/>
      <c r="F22" s="232">
        <v>16</v>
      </c>
      <c r="G22" s="180">
        <f t="shared" si="0"/>
        <v>71.49</v>
      </c>
      <c r="H22" s="180">
        <v>71.49</v>
      </c>
      <c r="I22" s="180"/>
      <c r="J22" s="185">
        <f t="shared" si="1"/>
        <v>4.468125</v>
      </c>
    </row>
    <row r="23" spans="1:10" ht="15" customHeight="1">
      <c r="A23" s="6">
        <v>16</v>
      </c>
      <c r="B23" s="157" t="s">
        <v>108</v>
      </c>
      <c r="C23" s="151" t="s">
        <v>28</v>
      </c>
      <c r="D23" s="231">
        <v>66</v>
      </c>
      <c r="E23" s="231" t="s">
        <v>17</v>
      </c>
      <c r="F23" s="107">
        <f>'[2]МКД'!$H$231</f>
        <v>2</v>
      </c>
      <c r="G23" s="180">
        <f t="shared" si="0"/>
        <v>22.25</v>
      </c>
      <c r="H23" s="180">
        <v>22.25</v>
      </c>
      <c r="I23" s="180"/>
      <c r="J23" s="185">
        <f t="shared" si="1"/>
        <v>11.125</v>
      </c>
    </row>
    <row r="24" spans="1:10" ht="15" customHeight="1">
      <c r="A24" s="233"/>
      <c r="B24" s="159" t="s">
        <v>8</v>
      </c>
      <c r="C24" s="123"/>
      <c r="D24" s="119"/>
      <c r="E24" s="119"/>
      <c r="F24" s="206">
        <f>SUM(F8:F23)</f>
        <v>276</v>
      </c>
      <c r="G24" s="127">
        <f>SUM(G8:G23)</f>
        <v>2096.04</v>
      </c>
      <c r="H24" s="127">
        <f>SUM(H8:H23)</f>
        <v>2096.04</v>
      </c>
      <c r="I24" s="127">
        <f>SUM(I8:I23)</f>
        <v>0</v>
      </c>
      <c r="J24" s="230"/>
    </row>
    <row r="25" spans="1:10" ht="15" customHeight="1">
      <c r="A25" s="233"/>
      <c r="B25" s="335" t="s">
        <v>91</v>
      </c>
      <c r="C25" s="336"/>
      <c r="D25" s="336"/>
      <c r="E25" s="336"/>
      <c r="F25" s="336"/>
      <c r="G25" s="336"/>
      <c r="H25" s="336"/>
      <c r="I25" s="336"/>
      <c r="J25" s="336"/>
    </row>
    <row r="26" spans="1:10" ht="15" customHeight="1">
      <c r="A26" s="6">
        <v>1</v>
      </c>
      <c r="B26" s="157" t="s">
        <v>108</v>
      </c>
      <c r="C26" s="157" t="s">
        <v>64</v>
      </c>
      <c r="D26" s="103">
        <v>11</v>
      </c>
      <c r="E26" s="232"/>
      <c r="F26" s="232">
        <v>27</v>
      </c>
      <c r="G26" s="180">
        <f>H26+I26</f>
        <v>284.29</v>
      </c>
      <c r="H26" s="183">
        <v>284.29</v>
      </c>
      <c r="I26" s="183"/>
      <c r="J26" s="185">
        <f>G26/F26</f>
        <v>10.52925925925926</v>
      </c>
    </row>
    <row r="27" spans="1:10" ht="15" customHeight="1">
      <c r="A27" s="6">
        <v>2</v>
      </c>
      <c r="B27" s="157" t="s">
        <v>108</v>
      </c>
      <c r="C27" s="151" t="s">
        <v>77</v>
      </c>
      <c r="D27" s="231">
        <v>45</v>
      </c>
      <c r="E27" s="231"/>
      <c r="F27" s="158">
        <f>'[2]МКД'!$H$256</f>
        <v>12</v>
      </c>
      <c r="G27" s="180">
        <f>H27+I27</f>
        <v>31.33</v>
      </c>
      <c r="H27" s="180">
        <v>31.33</v>
      </c>
      <c r="I27" s="180"/>
      <c r="J27" s="185">
        <f>G27/F27</f>
        <v>2.6108333333333333</v>
      </c>
    </row>
    <row r="28" spans="1:10" ht="15" customHeight="1">
      <c r="A28" s="233"/>
      <c r="B28" s="159" t="s">
        <v>8</v>
      </c>
      <c r="C28" s="123"/>
      <c r="D28" s="119"/>
      <c r="E28" s="119"/>
      <c r="F28" s="160">
        <f>SUM(F26:F27)</f>
        <v>39</v>
      </c>
      <c r="G28" s="127">
        <f>SUM(G26:G27)</f>
        <v>315.62</v>
      </c>
      <c r="H28" s="127">
        <f>SUM(H26:H27)</f>
        <v>315.62</v>
      </c>
      <c r="I28" s="127">
        <f>SUM(I26)</f>
        <v>0</v>
      </c>
      <c r="J28" s="127"/>
    </row>
    <row r="29" spans="2:10" ht="15" customHeight="1">
      <c r="B29" s="41"/>
      <c r="C29" s="41"/>
      <c r="D29" s="56"/>
      <c r="E29" s="56"/>
      <c r="F29" s="56"/>
      <c r="G29" s="111"/>
      <c r="H29" s="111"/>
      <c r="I29" s="111"/>
      <c r="J29" s="111"/>
    </row>
    <row r="30" spans="2:10" ht="15">
      <c r="B30" s="41"/>
      <c r="C30" s="161"/>
      <c r="D30" s="56"/>
      <c r="E30" s="56"/>
      <c r="F30" s="56"/>
      <c r="G30" s="111"/>
      <c r="H30" s="111"/>
      <c r="I30" s="111"/>
      <c r="J30" s="111"/>
    </row>
  </sheetData>
  <sheetProtection/>
  <mergeCells count="13">
    <mergeCell ref="H6:I6"/>
    <mergeCell ref="B25:J25"/>
    <mergeCell ref="A5:A7"/>
    <mergeCell ref="B2:J2"/>
    <mergeCell ref="B5:B7"/>
    <mergeCell ref="C5:E5"/>
    <mergeCell ref="F5:F7"/>
    <mergeCell ref="G5:I5"/>
    <mergeCell ref="J5:J7"/>
    <mergeCell ref="C6:C7"/>
    <mergeCell ref="D6:D7"/>
    <mergeCell ref="E6:E7"/>
    <mergeCell ref="G6:G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2" max="2" width="16.28125" style="0" customWidth="1"/>
    <col min="3" max="3" width="20.8515625" style="0" customWidth="1"/>
    <col min="6" max="6" width="11.28125" style="0" customWidth="1"/>
    <col min="7" max="9" width="10.7109375" style="0" customWidth="1"/>
    <col min="10" max="10" width="15.421875" style="0" customWidth="1"/>
  </cols>
  <sheetData>
    <row r="1" spans="2:10" ht="15">
      <c r="B1" s="41"/>
      <c r="C1" s="41"/>
      <c r="D1" s="56"/>
      <c r="E1" s="56"/>
      <c r="F1" s="56"/>
      <c r="G1" s="111"/>
      <c r="H1" s="111"/>
      <c r="I1" s="111"/>
      <c r="J1" s="111"/>
    </row>
    <row r="2" spans="2:10" ht="15">
      <c r="B2" s="289" t="s">
        <v>10</v>
      </c>
      <c r="C2" s="289"/>
      <c r="D2" s="289"/>
      <c r="E2" s="289"/>
      <c r="F2" s="289"/>
      <c r="G2" s="289"/>
      <c r="H2" s="289"/>
      <c r="I2" s="289"/>
      <c r="J2" s="289"/>
    </row>
    <row r="3" spans="2:10" ht="15">
      <c r="B3" s="41"/>
      <c r="C3" s="41"/>
      <c r="D3" s="56"/>
      <c r="E3" s="56"/>
      <c r="F3" s="56"/>
      <c r="G3" s="111"/>
      <c r="H3" s="111"/>
      <c r="I3" s="111"/>
      <c r="J3" s="111"/>
    </row>
    <row r="4" spans="2:10" ht="15">
      <c r="B4" s="41"/>
      <c r="C4" s="41"/>
      <c r="D4" s="56"/>
      <c r="E4" s="56"/>
      <c r="F4" s="56"/>
      <c r="G4" s="111"/>
      <c r="H4" s="111"/>
      <c r="I4" s="111"/>
      <c r="J4" s="111" t="s">
        <v>9</v>
      </c>
    </row>
    <row r="5" spans="1:10" ht="30.75" customHeight="1">
      <c r="A5" s="253" t="s">
        <v>0</v>
      </c>
      <c r="B5" s="285" t="s">
        <v>12</v>
      </c>
      <c r="C5" s="285" t="s">
        <v>1</v>
      </c>
      <c r="D5" s="285"/>
      <c r="E5" s="285"/>
      <c r="F5" s="296" t="s">
        <v>61</v>
      </c>
      <c r="G5" s="262" t="s">
        <v>124</v>
      </c>
      <c r="H5" s="331"/>
      <c r="I5" s="332"/>
      <c r="J5" s="255" t="s">
        <v>85</v>
      </c>
    </row>
    <row r="6" spans="1:10" ht="15">
      <c r="A6" s="253"/>
      <c r="B6" s="285"/>
      <c r="C6" s="285" t="s">
        <v>2</v>
      </c>
      <c r="D6" s="285" t="s">
        <v>3</v>
      </c>
      <c r="E6" s="285" t="s">
        <v>4</v>
      </c>
      <c r="F6" s="297"/>
      <c r="G6" s="333" t="s">
        <v>5</v>
      </c>
      <c r="H6" s="293" t="s">
        <v>11</v>
      </c>
      <c r="I6" s="294"/>
      <c r="J6" s="255"/>
    </row>
    <row r="7" spans="1:10" ht="60">
      <c r="A7" s="253"/>
      <c r="B7" s="296"/>
      <c r="C7" s="296"/>
      <c r="D7" s="296"/>
      <c r="E7" s="296"/>
      <c r="F7" s="297"/>
      <c r="G7" s="334"/>
      <c r="H7" s="113" t="s">
        <v>6</v>
      </c>
      <c r="I7" s="113" t="s">
        <v>7</v>
      </c>
      <c r="J7" s="255"/>
    </row>
    <row r="8" spans="1:10" ht="15">
      <c r="A8" s="6">
        <v>1</v>
      </c>
      <c r="B8" s="157" t="s">
        <v>137</v>
      </c>
      <c r="C8" s="167" t="s">
        <v>47</v>
      </c>
      <c r="D8" s="228">
        <v>1</v>
      </c>
      <c r="E8" s="228"/>
      <c r="F8" s="228">
        <v>12</v>
      </c>
      <c r="G8" s="180">
        <f aca="true" t="shared" si="0" ref="G8:G20">H8+I8</f>
        <v>35</v>
      </c>
      <c r="H8" s="180">
        <v>35</v>
      </c>
      <c r="I8" s="180"/>
      <c r="J8" s="185">
        <f aca="true" t="shared" si="1" ref="J8:J20">G8/F8</f>
        <v>2.9166666666666665</v>
      </c>
    </row>
    <row r="9" spans="1:10" ht="15">
      <c r="A9" s="6">
        <v>2</v>
      </c>
      <c r="B9" s="157" t="s">
        <v>137</v>
      </c>
      <c r="C9" s="167" t="s">
        <v>47</v>
      </c>
      <c r="D9" s="218">
        <v>13</v>
      </c>
      <c r="E9" s="218"/>
      <c r="F9" s="158">
        <v>23</v>
      </c>
      <c r="G9" s="180">
        <f t="shared" si="0"/>
        <v>116.3</v>
      </c>
      <c r="H9" s="180">
        <v>116.3</v>
      </c>
      <c r="I9" s="180"/>
      <c r="J9" s="185">
        <f t="shared" si="1"/>
        <v>5.056521739130434</v>
      </c>
    </row>
    <row r="10" spans="1:10" ht="15">
      <c r="A10" s="6">
        <v>3</v>
      </c>
      <c r="B10" s="157" t="s">
        <v>137</v>
      </c>
      <c r="C10" s="151" t="s">
        <v>64</v>
      </c>
      <c r="D10" s="218">
        <v>11</v>
      </c>
      <c r="E10" s="218"/>
      <c r="F10" s="158">
        <v>27</v>
      </c>
      <c r="G10" s="180">
        <f t="shared" si="0"/>
        <v>132.5</v>
      </c>
      <c r="H10" s="180">
        <v>132.5</v>
      </c>
      <c r="I10" s="180"/>
      <c r="J10" s="185">
        <f t="shared" si="1"/>
        <v>4.907407407407407</v>
      </c>
    </row>
    <row r="11" spans="1:10" ht="15">
      <c r="A11" s="6">
        <v>4</v>
      </c>
      <c r="B11" s="157" t="s">
        <v>137</v>
      </c>
      <c r="C11" s="151" t="s">
        <v>64</v>
      </c>
      <c r="D11" s="218">
        <v>16</v>
      </c>
      <c r="E11" s="218"/>
      <c r="F11" s="158">
        <v>27</v>
      </c>
      <c r="G11" s="180">
        <f t="shared" si="0"/>
        <v>155.9</v>
      </c>
      <c r="H11" s="180">
        <v>155.9</v>
      </c>
      <c r="I11" s="180"/>
      <c r="J11" s="185">
        <f t="shared" si="1"/>
        <v>5.774074074074075</v>
      </c>
    </row>
    <row r="12" spans="1:10" ht="15">
      <c r="A12" s="6">
        <v>5</v>
      </c>
      <c r="B12" s="157" t="s">
        <v>137</v>
      </c>
      <c r="C12" s="151" t="s">
        <v>49</v>
      </c>
      <c r="D12" s="218">
        <v>16</v>
      </c>
      <c r="E12" s="218"/>
      <c r="F12" s="158">
        <v>8</v>
      </c>
      <c r="G12" s="180">
        <f t="shared" si="0"/>
        <v>20.3</v>
      </c>
      <c r="H12" s="180">
        <v>20.3</v>
      </c>
      <c r="I12" s="180"/>
      <c r="J12" s="185">
        <f t="shared" si="1"/>
        <v>2.5375</v>
      </c>
    </row>
    <row r="13" spans="1:10" ht="15">
      <c r="A13" s="6">
        <v>6</v>
      </c>
      <c r="B13" s="157" t="s">
        <v>137</v>
      </c>
      <c r="C13" s="151" t="s">
        <v>49</v>
      </c>
      <c r="D13" s="218">
        <v>18</v>
      </c>
      <c r="E13" s="218"/>
      <c r="F13" s="158">
        <v>16</v>
      </c>
      <c r="G13" s="180">
        <f t="shared" si="0"/>
        <v>31.7</v>
      </c>
      <c r="H13" s="180">
        <v>31.7</v>
      </c>
      <c r="I13" s="180"/>
      <c r="J13" s="185">
        <f t="shared" si="1"/>
        <v>1.98125</v>
      </c>
    </row>
    <row r="14" spans="1:10" ht="15">
      <c r="A14" s="6">
        <v>7</v>
      </c>
      <c r="B14" s="157" t="s">
        <v>137</v>
      </c>
      <c r="C14" s="151" t="s">
        <v>138</v>
      </c>
      <c r="D14" s="218">
        <v>2</v>
      </c>
      <c r="E14" s="218"/>
      <c r="F14" s="158">
        <v>27</v>
      </c>
      <c r="G14" s="180">
        <f t="shared" si="0"/>
        <v>136.5</v>
      </c>
      <c r="H14" s="180">
        <v>136.5</v>
      </c>
      <c r="I14" s="180"/>
      <c r="J14" s="185">
        <f t="shared" si="1"/>
        <v>5.055555555555555</v>
      </c>
    </row>
    <row r="15" spans="1:10" ht="15">
      <c r="A15" s="6">
        <v>8</v>
      </c>
      <c r="B15" s="157" t="s">
        <v>137</v>
      </c>
      <c r="C15" s="151" t="s">
        <v>35</v>
      </c>
      <c r="D15" s="218">
        <v>6</v>
      </c>
      <c r="E15" s="218"/>
      <c r="F15" s="158">
        <v>12</v>
      </c>
      <c r="G15" s="180">
        <f t="shared" si="0"/>
        <v>91.1</v>
      </c>
      <c r="H15" s="180">
        <v>91.1</v>
      </c>
      <c r="I15" s="180"/>
      <c r="J15" s="185">
        <f t="shared" si="1"/>
        <v>7.591666666666666</v>
      </c>
    </row>
    <row r="16" spans="1:10" ht="15">
      <c r="A16" s="6">
        <v>9</v>
      </c>
      <c r="B16" s="157" t="s">
        <v>137</v>
      </c>
      <c r="C16" s="151" t="s">
        <v>139</v>
      </c>
      <c r="D16" s="218">
        <v>6</v>
      </c>
      <c r="E16" s="218"/>
      <c r="F16" s="158">
        <v>16</v>
      </c>
      <c r="G16" s="180">
        <f t="shared" si="0"/>
        <v>75.3</v>
      </c>
      <c r="H16" s="180">
        <v>75.3</v>
      </c>
      <c r="I16" s="180"/>
      <c r="J16" s="185">
        <f t="shared" si="1"/>
        <v>4.70625</v>
      </c>
    </row>
    <row r="17" spans="1:10" ht="15">
      <c r="A17" s="6">
        <v>10</v>
      </c>
      <c r="B17" s="157" t="s">
        <v>137</v>
      </c>
      <c r="C17" s="151" t="s">
        <v>48</v>
      </c>
      <c r="D17" s="218">
        <v>13</v>
      </c>
      <c r="E17" s="218"/>
      <c r="F17" s="158">
        <v>70</v>
      </c>
      <c r="G17" s="180">
        <f t="shared" si="0"/>
        <v>237.8</v>
      </c>
      <c r="H17" s="180">
        <v>237.8</v>
      </c>
      <c r="I17" s="180"/>
      <c r="J17" s="185">
        <f t="shared" si="1"/>
        <v>3.3971428571428572</v>
      </c>
    </row>
    <row r="18" spans="1:10" ht="15">
      <c r="A18" s="6">
        <v>11</v>
      </c>
      <c r="B18" s="157" t="s">
        <v>137</v>
      </c>
      <c r="C18" s="151" t="s">
        <v>140</v>
      </c>
      <c r="D18" s="218">
        <v>3</v>
      </c>
      <c r="E18" s="218"/>
      <c r="F18" s="158">
        <v>218</v>
      </c>
      <c r="G18" s="180">
        <f t="shared" si="0"/>
        <v>681</v>
      </c>
      <c r="H18" s="180">
        <v>681</v>
      </c>
      <c r="I18" s="180"/>
      <c r="J18" s="185">
        <f t="shared" si="1"/>
        <v>3.123853211009174</v>
      </c>
    </row>
    <row r="19" spans="1:10" ht="15">
      <c r="A19" s="6">
        <v>12</v>
      </c>
      <c r="B19" s="157" t="s">
        <v>137</v>
      </c>
      <c r="C19" s="229" t="s">
        <v>77</v>
      </c>
      <c r="D19" s="218">
        <v>45</v>
      </c>
      <c r="E19" s="218"/>
      <c r="F19" s="158">
        <v>12</v>
      </c>
      <c r="G19" s="180">
        <f t="shared" si="0"/>
        <v>39.8</v>
      </c>
      <c r="H19" s="180">
        <v>39.8</v>
      </c>
      <c r="I19" s="180"/>
      <c r="J19" s="185">
        <f t="shared" si="1"/>
        <v>3.3166666666666664</v>
      </c>
    </row>
    <row r="20" spans="1:10" ht="15">
      <c r="A20" s="6">
        <v>13</v>
      </c>
      <c r="B20" s="157" t="s">
        <v>137</v>
      </c>
      <c r="C20" s="157" t="s">
        <v>141</v>
      </c>
      <c r="D20" s="103">
        <v>6</v>
      </c>
      <c r="E20" s="219" t="s">
        <v>17</v>
      </c>
      <c r="F20" s="219">
        <v>12</v>
      </c>
      <c r="G20" s="180">
        <f t="shared" si="0"/>
        <v>85</v>
      </c>
      <c r="H20" s="180">
        <v>85</v>
      </c>
      <c r="I20" s="180"/>
      <c r="J20" s="185">
        <f t="shared" si="1"/>
        <v>7.083333333333333</v>
      </c>
    </row>
    <row r="21" spans="1:10" ht="15">
      <c r="A21" s="233"/>
      <c r="B21" s="159" t="s">
        <v>8</v>
      </c>
      <c r="C21" s="123"/>
      <c r="D21" s="119"/>
      <c r="E21" s="119"/>
      <c r="F21" s="206">
        <f>SUM(F8:F20)</f>
        <v>480</v>
      </c>
      <c r="G21" s="127">
        <f>SUM(G8:G20)</f>
        <v>1838.2</v>
      </c>
      <c r="H21" s="127">
        <f>SUM(H8:H20)</f>
        <v>1838.2</v>
      </c>
      <c r="I21" s="127">
        <f>SUM(I8:I20)</f>
        <v>0</v>
      </c>
      <c r="J21" s="216"/>
    </row>
  </sheetData>
  <sheetProtection/>
  <mergeCells count="12">
    <mergeCell ref="B2:J2"/>
    <mergeCell ref="B5:B7"/>
    <mergeCell ref="C5:E5"/>
    <mergeCell ref="F5:F7"/>
    <mergeCell ref="G5:I5"/>
    <mergeCell ref="A5:A7"/>
    <mergeCell ref="J5:J7"/>
    <mergeCell ref="C6:C7"/>
    <mergeCell ref="D6:D7"/>
    <mergeCell ref="E6:E7"/>
    <mergeCell ref="G6:G7"/>
    <mergeCell ref="H6:I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2"/>
  <sheetViews>
    <sheetView view="pageBreakPreview" zoomScaleSheetLayoutView="100" zoomScalePageLayoutView="0" workbookViewId="0" topLeftCell="A1">
      <pane xSplit="6" ySplit="6" topLeftCell="G19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55" sqref="A155:A217"/>
    </sheetView>
  </sheetViews>
  <sheetFormatPr defaultColWidth="9.140625" defaultRowHeight="15" outlineLevelCol="1"/>
  <cols>
    <col min="1" max="1" width="5.140625" style="0" customWidth="1"/>
    <col min="2" max="2" width="26.140625" style="0" customWidth="1"/>
    <col min="3" max="3" width="16.8515625" style="9" customWidth="1"/>
    <col min="4" max="4" width="6.8515625" style="54" customWidth="1"/>
    <col min="5" max="5" width="8.140625" style="54" customWidth="1"/>
    <col min="6" max="6" width="11.8515625" style="54" customWidth="1"/>
    <col min="7" max="9" width="12.140625" style="72" customWidth="1"/>
    <col min="10" max="33" width="12.140625" style="72" hidden="1" customWidth="1" outlineLevel="1"/>
    <col min="34" max="34" width="12.140625" style="72" hidden="1" customWidth="1" outlineLevel="1" collapsed="1"/>
    <col min="35" max="36" width="12.140625" style="72" hidden="1" customWidth="1" outlineLevel="1"/>
    <col min="37" max="37" width="12.140625" style="0" hidden="1" customWidth="1" outlineLevel="1" collapsed="1"/>
    <col min="38" max="42" width="12.140625" style="0" hidden="1" customWidth="1" outlineLevel="1"/>
    <col min="43" max="43" width="15.28125" style="0" customWidth="1" collapsed="1"/>
    <col min="44" max="44" width="11.140625" style="0" customWidth="1"/>
  </cols>
  <sheetData>
    <row r="1" spans="1:36" ht="15">
      <c r="A1" s="263" t="s">
        <v>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</row>
    <row r="2" spans="3:36" ht="34.5" customHeight="1">
      <c r="C2" s="260"/>
      <c r="D2" s="260"/>
      <c r="E2" s="260"/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</row>
    <row r="3" ht="15">
      <c r="AQ3" s="221" t="s">
        <v>9</v>
      </c>
    </row>
    <row r="4" spans="1:43" s="18" customFormat="1" ht="43.5" customHeight="1">
      <c r="A4" s="258" t="s">
        <v>0</v>
      </c>
      <c r="B4" s="258" t="s">
        <v>12</v>
      </c>
      <c r="C4" s="258" t="s">
        <v>1</v>
      </c>
      <c r="D4" s="258"/>
      <c r="E4" s="258"/>
      <c r="F4" s="264" t="s">
        <v>61</v>
      </c>
      <c r="G4" s="254" t="s">
        <v>124</v>
      </c>
      <c r="H4" s="255"/>
      <c r="I4" s="262"/>
      <c r="J4" s="254" t="s">
        <v>125</v>
      </c>
      <c r="K4" s="255"/>
      <c r="L4" s="262"/>
      <c r="M4" s="254" t="s">
        <v>126</v>
      </c>
      <c r="N4" s="255"/>
      <c r="O4" s="262"/>
      <c r="P4" s="254" t="s">
        <v>127</v>
      </c>
      <c r="Q4" s="255"/>
      <c r="R4" s="262"/>
      <c r="S4" s="254" t="s">
        <v>128</v>
      </c>
      <c r="T4" s="255"/>
      <c r="U4" s="262"/>
      <c r="V4" s="254" t="s">
        <v>129</v>
      </c>
      <c r="W4" s="255"/>
      <c r="X4" s="262"/>
      <c r="Y4" s="254" t="s">
        <v>130</v>
      </c>
      <c r="Z4" s="255"/>
      <c r="AA4" s="255"/>
      <c r="AB4" s="254" t="s">
        <v>131</v>
      </c>
      <c r="AC4" s="255"/>
      <c r="AD4" s="255"/>
      <c r="AE4" s="254" t="s">
        <v>132</v>
      </c>
      <c r="AF4" s="255"/>
      <c r="AG4" s="255"/>
      <c r="AH4" s="254" t="s">
        <v>133</v>
      </c>
      <c r="AI4" s="255"/>
      <c r="AJ4" s="255"/>
      <c r="AK4" s="254" t="s">
        <v>134</v>
      </c>
      <c r="AL4" s="255"/>
      <c r="AM4" s="255"/>
      <c r="AN4" s="254" t="s">
        <v>135</v>
      </c>
      <c r="AO4" s="255"/>
      <c r="AP4" s="255"/>
      <c r="AQ4" s="255" t="s">
        <v>85</v>
      </c>
    </row>
    <row r="5" spans="1:43" s="18" customFormat="1" ht="13.5" customHeight="1">
      <c r="A5" s="258"/>
      <c r="B5" s="258"/>
      <c r="C5" s="258" t="s">
        <v>2</v>
      </c>
      <c r="D5" s="258" t="s">
        <v>3</v>
      </c>
      <c r="E5" s="258" t="s">
        <v>4</v>
      </c>
      <c r="F5" s="265"/>
      <c r="G5" s="256" t="s">
        <v>5</v>
      </c>
      <c r="H5" s="256" t="s">
        <v>11</v>
      </c>
      <c r="I5" s="259"/>
      <c r="J5" s="256" t="s">
        <v>5</v>
      </c>
      <c r="K5" s="256" t="s">
        <v>11</v>
      </c>
      <c r="L5" s="259"/>
      <c r="M5" s="256" t="s">
        <v>5</v>
      </c>
      <c r="N5" s="256" t="s">
        <v>11</v>
      </c>
      <c r="O5" s="259"/>
      <c r="P5" s="256" t="s">
        <v>5</v>
      </c>
      <c r="Q5" s="256" t="s">
        <v>11</v>
      </c>
      <c r="R5" s="259"/>
      <c r="S5" s="256" t="s">
        <v>5</v>
      </c>
      <c r="T5" s="256" t="s">
        <v>11</v>
      </c>
      <c r="U5" s="259"/>
      <c r="V5" s="256" t="s">
        <v>5</v>
      </c>
      <c r="W5" s="256" t="s">
        <v>11</v>
      </c>
      <c r="X5" s="259"/>
      <c r="Y5" s="256" t="s">
        <v>5</v>
      </c>
      <c r="Z5" s="256" t="s">
        <v>11</v>
      </c>
      <c r="AA5" s="256"/>
      <c r="AB5" s="256" t="s">
        <v>5</v>
      </c>
      <c r="AC5" s="256" t="s">
        <v>11</v>
      </c>
      <c r="AD5" s="256"/>
      <c r="AE5" s="256" t="s">
        <v>5</v>
      </c>
      <c r="AF5" s="256" t="s">
        <v>11</v>
      </c>
      <c r="AG5" s="256"/>
      <c r="AH5" s="256" t="s">
        <v>5</v>
      </c>
      <c r="AI5" s="256" t="s">
        <v>11</v>
      </c>
      <c r="AJ5" s="256"/>
      <c r="AK5" s="256" t="s">
        <v>5</v>
      </c>
      <c r="AL5" s="256" t="s">
        <v>11</v>
      </c>
      <c r="AM5" s="256"/>
      <c r="AN5" s="256" t="s">
        <v>5</v>
      </c>
      <c r="AO5" s="256" t="s">
        <v>11</v>
      </c>
      <c r="AP5" s="256"/>
      <c r="AQ5" s="255"/>
    </row>
    <row r="6" spans="1:43" s="18" customFormat="1" ht="60" customHeight="1">
      <c r="A6" s="258"/>
      <c r="B6" s="258"/>
      <c r="C6" s="258"/>
      <c r="D6" s="258"/>
      <c r="E6" s="258"/>
      <c r="F6" s="266"/>
      <c r="G6" s="256"/>
      <c r="H6" s="69" t="s">
        <v>6</v>
      </c>
      <c r="I6" s="76" t="s">
        <v>7</v>
      </c>
      <c r="J6" s="256"/>
      <c r="K6" s="69" t="s">
        <v>6</v>
      </c>
      <c r="L6" s="76" t="s">
        <v>7</v>
      </c>
      <c r="M6" s="256"/>
      <c r="N6" s="69" t="s">
        <v>6</v>
      </c>
      <c r="O6" s="76" t="s">
        <v>7</v>
      </c>
      <c r="P6" s="256"/>
      <c r="Q6" s="69" t="s">
        <v>6</v>
      </c>
      <c r="R6" s="76" t="s">
        <v>7</v>
      </c>
      <c r="S6" s="256"/>
      <c r="T6" s="69" t="s">
        <v>6</v>
      </c>
      <c r="U6" s="76" t="s">
        <v>7</v>
      </c>
      <c r="V6" s="256"/>
      <c r="W6" s="69" t="s">
        <v>6</v>
      </c>
      <c r="X6" s="76" t="s">
        <v>7</v>
      </c>
      <c r="Y6" s="256"/>
      <c r="Z6" s="69" t="s">
        <v>6</v>
      </c>
      <c r="AA6" s="69" t="s">
        <v>7</v>
      </c>
      <c r="AB6" s="256"/>
      <c r="AC6" s="69" t="s">
        <v>6</v>
      </c>
      <c r="AD6" s="69" t="s">
        <v>7</v>
      </c>
      <c r="AE6" s="256"/>
      <c r="AF6" s="69" t="s">
        <v>6</v>
      </c>
      <c r="AG6" s="69" t="s">
        <v>7</v>
      </c>
      <c r="AH6" s="256"/>
      <c r="AI6" s="69" t="s">
        <v>6</v>
      </c>
      <c r="AJ6" s="69" t="s">
        <v>7</v>
      </c>
      <c r="AK6" s="256"/>
      <c r="AL6" s="69" t="s">
        <v>6</v>
      </c>
      <c r="AM6" s="69" t="s">
        <v>7</v>
      </c>
      <c r="AN6" s="256"/>
      <c r="AO6" s="69" t="s">
        <v>6</v>
      </c>
      <c r="AP6" s="69" t="s">
        <v>7</v>
      </c>
      <c r="AQ6" s="255"/>
    </row>
    <row r="7" spans="1:45" s="18" customFormat="1" ht="15" customHeight="1">
      <c r="A7" s="241">
        <v>1</v>
      </c>
      <c r="B7" s="19" t="s">
        <v>59</v>
      </c>
      <c r="C7" s="19" t="s">
        <v>21</v>
      </c>
      <c r="D7" s="57">
        <v>3</v>
      </c>
      <c r="E7" s="57"/>
      <c r="F7" s="59">
        <f>'[1]МКД'!$H$26</f>
        <v>5</v>
      </c>
      <c r="G7" s="74">
        <f>SUM(H7:I7)</f>
        <v>122.25999999999999</v>
      </c>
      <c r="H7" s="69">
        <v>107.02</v>
      </c>
      <c r="I7" s="76">
        <v>15.24</v>
      </c>
      <c r="J7" s="210"/>
      <c r="K7" s="69"/>
      <c r="L7" s="76"/>
      <c r="M7" s="210"/>
      <c r="N7" s="69"/>
      <c r="O7" s="76"/>
      <c r="P7" s="210"/>
      <c r="Q7" s="69"/>
      <c r="R7" s="76"/>
      <c r="S7" s="210"/>
      <c r="T7" s="69"/>
      <c r="U7" s="76"/>
      <c r="V7" s="210"/>
      <c r="W7" s="69"/>
      <c r="X7" s="76"/>
      <c r="Y7" s="210"/>
      <c r="Z7" s="69"/>
      <c r="AA7" s="69"/>
      <c r="AB7" s="210"/>
      <c r="AC7" s="69"/>
      <c r="AD7" s="69"/>
      <c r="AE7" s="210"/>
      <c r="AF7" s="69"/>
      <c r="AG7" s="69"/>
      <c r="AH7" s="210"/>
      <c r="AI7" s="69"/>
      <c r="AJ7" s="69"/>
      <c r="AK7" s="210"/>
      <c r="AL7" s="69"/>
      <c r="AM7" s="69"/>
      <c r="AN7" s="210"/>
      <c r="AO7" s="69"/>
      <c r="AP7" s="69"/>
      <c r="AQ7" s="209">
        <f>G7/F7</f>
        <v>24.451999999999998</v>
      </c>
      <c r="AS7" s="177"/>
    </row>
    <row r="8" spans="1:45" s="18" customFormat="1" ht="15" customHeight="1">
      <c r="A8" s="241">
        <v>2</v>
      </c>
      <c r="B8" s="19" t="s">
        <v>59</v>
      </c>
      <c r="C8" s="19" t="s">
        <v>21</v>
      </c>
      <c r="D8" s="57">
        <v>5</v>
      </c>
      <c r="E8" s="57"/>
      <c r="F8" s="59">
        <f>'[1]МКД'!$H$27</f>
        <v>8</v>
      </c>
      <c r="G8" s="74">
        <f aca="true" t="shared" si="0" ref="G8:G69">SUM(H8:I8)</f>
        <v>34.42</v>
      </c>
      <c r="H8" s="69">
        <v>17.44</v>
      </c>
      <c r="I8" s="76">
        <v>16.98</v>
      </c>
      <c r="J8" s="210"/>
      <c r="K8" s="69"/>
      <c r="L8" s="76"/>
      <c r="M8" s="210"/>
      <c r="N8" s="69"/>
      <c r="O8" s="76"/>
      <c r="P8" s="210"/>
      <c r="Q8" s="69"/>
      <c r="R8" s="76"/>
      <c r="S8" s="210"/>
      <c r="T8" s="69"/>
      <c r="U8" s="76"/>
      <c r="V8" s="210"/>
      <c r="W8" s="69"/>
      <c r="X8" s="76"/>
      <c r="Y8" s="210"/>
      <c r="Z8" s="69"/>
      <c r="AA8" s="69"/>
      <c r="AB8" s="210"/>
      <c r="AC8" s="69"/>
      <c r="AD8" s="69"/>
      <c r="AE8" s="210"/>
      <c r="AF8" s="69"/>
      <c r="AG8" s="69"/>
      <c r="AH8" s="210"/>
      <c r="AI8" s="69"/>
      <c r="AJ8" s="69"/>
      <c r="AK8" s="210"/>
      <c r="AL8" s="69"/>
      <c r="AM8" s="69"/>
      <c r="AN8" s="210"/>
      <c r="AO8" s="69"/>
      <c r="AP8" s="69"/>
      <c r="AQ8" s="209">
        <f aca="true" t="shared" si="1" ref="AQ8:AQ70">G8/F8</f>
        <v>4.3025</v>
      </c>
      <c r="AS8" s="177"/>
    </row>
    <row r="9" spans="1:45" s="18" customFormat="1" ht="15" customHeight="1">
      <c r="A9" s="241">
        <v>3</v>
      </c>
      <c r="B9" s="19" t="s">
        <v>59</v>
      </c>
      <c r="C9" s="19" t="s">
        <v>21</v>
      </c>
      <c r="D9" s="57">
        <v>8</v>
      </c>
      <c r="E9" s="57"/>
      <c r="F9" s="59">
        <f>'[1]МКД'!$H$28</f>
        <v>12</v>
      </c>
      <c r="G9" s="74">
        <f t="shared" si="0"/>
        <v>484.03999999999996</v>
      </c>
      <c r="H9" s="69">
        <v>164.52</v>
      </c>
      <c r="I9" s="76">
        <v>319.52</v>
      </c>
      <c r="J9" s="210"/>
      <c r="K9" s="69"/>
      <c r="L9" s="76"/>
      <c r="M9" s="210"/>
      <c r="N9" s="69"/>
      <c r="O9" s="76"/>
      <c r="P9" s="210"/>
      <c r="Q9" s="69"/>
      <c r="R9" s="76"/>
      <c r="S9" s="210"/>
      <c r="T9" s="69"/>
      <c r="U9" s="76"/>
      <c r="V9" s="210"/>
      <c r="W9" s="69"/>
      <c r="X9" s="76"/>
      <c r="Y9" s="210"/>
      <c r="Z9" s="69"/>
      <c r="AA9" s="69"/>
      <c r="AB9" s="210"/>
      <c r="AC9" s="69"/>
      <c r="AD9" s="69"/>
      <c r="AE9" s="210"/>
      <c r="AF9" s="69"/>
      <c r="AG9" s="69"/>
      <c r="AH9" s="210"/>
      <c r="AI9" s="69"/>
      <c r="AJ9" s="69"/>
      <c r="AK9" s="210"/>
      <c r="AL9" s="69"/>
      <c r="AM9" s="69"/>
      <c r="AN9" s="210"/>
      <c r="AO9" s="69"/>
      <c r="AP9" s="69"/>
      <c r="AQ9" s="209">
        <f t="shared" si="1"/>
        <v>40.336666666666666</v>
      </c>
      <c r="AS9" s="177"/>
    </row>
    <row r="10" spans="1:45" s="18" customFormat="1" ht="15" customHeight="1">
      <c r="A10" s="241">
        <v>4</v>
      </c>
      <c r="B10" s="19" t="s">
        <v>59</v>
      </c>
      <c r="C10" s="19" t="s">
        <v>21</v>
      </c>
      <c r="D10" s="57">
        <v>10</v>
      </c>
      <c r="E10" s="57"/>
      <c r="F10" s="59">
        <f>'[1]МКД'!$H$29</f>
        <v>20</v>
      </c>
      <c r="G10" s="74">
        <f t="shared" si="0"/>
        <v>722.21</v>
      </c>
      <c r="H10" s="69">
        <v>253.88</v>
      </c>
      <c r="I10" s="76">
        <v>468.33</v>
      </c>
      <c r="J10" s="210"/>
      <c r="K10" s="69"/>
      <c r="L10" s="76"/>
      <c r="M10" s="210"/>
      <c r="N10" s="69"/>
      <c r="O10" s="76"/>
      <c r="P10" s="210"/>
      <c r="Q10" s="69"/>
      <c r="R10" s="76"/>
      <c r="S10" s="210"/>
      <c r="T10" s="69"/>
      <c r="U10" s="76"/>
      <c r="V10" s="210"/>
      <c r="W10" s="69"/>
      <c r="X10" s="76"/>
      <c r="Y10" s="210"/>
      <c r="Z10" s="69"/>
      <c r="AA10" s="69"/>
      <c r="AB10" s="210"/>
      <c r="AC10" s="69"/>
      <c r="AD10" s="69"/>
      <c r="AE10" s="210"/>
      <c r="AF10" s="69"/>
      <c r="AG10" s="69"/>
      <c r="AH10" s="210"/>
      <c r="AI10" s="69"/>
      <c r="AJ10" s="69"/>
      <c r="AK10" s="210"/>
      <c r="AL10" s="69"/>
      <c r="AM10" s="69"/>
      <c r="AN10" s="210"/>
      <c r="AO10" s="69"/>
      <c r="AP10" s="69"/>
      <c r="AQ10" s="209">
        <f t="shared" si="1"/>
        <v>36.1105</v>
      </c>
      <c r="AS10" s="177"/>
    </row>
    <row r="11" spans="1:45" s="18" customFormat="1" ht="15" customHeight="1">
      <c r="A11" s="241">
        <v>5</v>
      </c>
      <c r="B11" s="19" t="s">
        <v>59</v>
      </c>
      <c r="C11" s="19" t="s">
        <v>21</v>
      </c>
      <c r="D11" s="57">
        <v>12</v>
      </c>
      <c r="E11" s="57"/>
      <c r="F11" s="60">
        <f>'[1]МКД'!$H$30</f>
        <v>20</v>
      </c>
      <c r="G11" s="74">
        <f t="shared" si="0"/>
        <v>510.48</v>
      </c>
      <c r="H11" s="69">
        <v>143.21</v>
      </c>
      <c r="I11" s="76">
        <v>367.27</v>
      </c>
      <c r="J11" s="210"/>
      <c r="K11" s="69"/>
      <c r="L11" s="76"/>
      <c r="M11" s="210"/>
      <c r="N11" s="69"/>
      <c r="O11" s="76"/>
      <c r="P11" s="210"/>
      <c r="Q11" s="69"/>
      <c r="R11" s="76"/>
      <c r="S11" s="210"/>
      <c r="T11" s="69"/>
      <c r="U11" s="76"/>
      <c r="V11" s="210"/>
      <c r="W11" s="69"/>
      <c r="X11" s="76"/>
      <c r="Y11" s="210"/>
      <c r="Z11" s="69"/>
      <c r="AA11" s="69"/>
      <c r="AB11" s="210"/>
      <c r="AC11" s="69"/>
      <c r="AD11" s="69"/>
      <c r="AE11" s="210"/>
      <c r="AF11" s="69"/>
      <c r="AG11" s="69"/>
      <c r="AH11" s="210"/>
      <c r="AI11" s="69"/>
      <c r="AJ11" s="69"/>
      <c r="AK11" s="210"/>
      <c r="AL11" s="69"/>
      <c r="AM11" s="69"/>
      <c r="AN11" s="210"/>
      <c r="AO11" s="69"/>
      <c r="AP11" s="69"/>
      <c r="AQ11" s="209">
        <f t="shared" si="1"/>
        <v>25.524</v>
      </c>
      <c r="AS11" s="177"/>
    </row>
    <row r="12" spans="1:45" s="18" customFormat="1" ht="15" customHeight="1">
      <c r="A12" s="241">
        <v>6</v>
      </c>
      <c r="B12" s="19" t="s">
        <v>59</v>
      </c>
      <c r="C12" s="19" t="s">
        <v>21</v>
      </c>
      <c r="D12" s="57">
        <v>18</v>
      </c>
      <c r="E12" s="57"/>
      <c r="F12" s="59">
        <f>'[1]МКД'!$H$31</f>
        <v>33</v>
      </c>
      <c r="G12" s="74">
        <f t="shared" si="0"/>
        <v>1285.81</v>
      </c>
      <c r="H12" s="69">
        <v>453.4</v>
      </c>
      <c r="I12" s="76">
        <v>832.41</v>
      </c>
      <c r="J12" s="210"/>
      <c r="K12" s="69"/>
      <c r="L12" s="76"/>
      <c r="M12" s="210"/>
      <c r="N12" s="69"/>
      <c r="O12" s="76"/>
      <c r="P12" s="210"/>
      <c r="Q12" s="69"/>
      <c r="R12" s="76"/>
      <c r="S12" s="210"/>
      <c r="T12" s="69"/>
      <c r="U12" s="76"/>
      <c r="V12" s="210"/>
      <c r="W12" s="69"/>
      <c r="X12" s="76"/>
      <c r="Y12" s="210"/>
      <c r="Z12" s="69"/>
      <c r="AA12" s="69"/>
      <c r="AB12" s="210"/>
      <c r="AC12" s="69"/>
      <c r="AD12" s="69"/>
      <c r="AE12" s="210"/>
      <c r="AF12" s="69"/>
      <c r="AG12" s="69"/>
      <c r="AH12" s="210"/>
      <c r="AI12" s="69"/>
      <c r="AJ12" s="69"/>
      <c r="AK12" s="210"/>
      <c r="AL12" s="69"/>
      <c r="AM12" s="69"/>
      <c r="AN12" s="210"/>
      <c r="AO12" s="69"/>
      <c r="AP12" s="69"/>
      <c r="AQ12" s="209">
        <f t="shared" si="1"/>
        <v>38.96393939393939</v>
      </c>
      <c r="AS12" s="177"/>
    </row>
    <row r="13" spans="1:45" s="18" customFormat="1" ht="15" customHeight="1">
      <c r="A13" s="241">
        <v>7</v>
      </c>
      <c r="B13" s="19" t="s">
        <v>59</v>
      </c>
      <c r="C13" s="19" t="s">
        <v>67</v>
      </c>
      <c r="D13" s="57">
        <v>6</v>
      </c>
      <c r="E13" s="57"/>
      <c r="F13" s="59">
        <f>'[1]МКД'!$H$64</f>
        <v>12</v>
      </c>
      <c r="G13" s="74">
        <f t="shared" si="0"/>
        <v>799.3</v>
      </c>
      <c r="H13" s="69">
        <v>180.91</v>
      </c>
      <c r="I13" s="76">
        <v>618.39</v>
      </c>
      <c r="J13" s="210"/>
      <c r="K13" s="69"/>
      <c r="L13" s="76"/>
      <c r="M13" s="210"/>
      <c r="N13" s="69"/>
      <c r="O13" s="76"/>
      <c r="P13" s="210"/>
      <c r="Q13" s="69"/>
      <c r="R13" s="76"/>
      <c r="S13" s="210"/>
      <c r="T13" s="69"/>
      <c r="U13" s="76"/>
      <c r="V13" s="210"/>
      <c r="W13" s="69"/>
      <c r="X13" s="76"/>
      <c r="Y13" s="210"/>
      <c r="Z13" s="69"/>
      <c r="AA13" s="69"/>
      <c r="AB13" s="210"/>
      <c r="AC13" s="69"/>
      <c r="AD13" s="69"/>
      <c r="AE13" s="210"/>
      <c r="AF13" s="69"/>
      <c r="AG13" s="69"/>
      <c r="AH13" s="210"/>
      <c r="AI13" s="69"/>
      <c r="AJ13" s="69"/>
      <c r="AK13" s="210"/>
      <c r="AL13" s="69"/>
      <c r="AM13" s="69"/>
      <c r="AN13" s="210"/>
      <c r="AO13" s="69"/>
      <c r="AP13" s="69"/>
      <c r="AQ13" s="209">
        <f t="shared" si="1"/>
        <v>66.60833333333333</v>
      </c>
      <c r="AS13" s="177"/>
    </row>
    <row r="14" spans="1:45" s="18" customFormat="1" ht="15" customHeight="1">
      <c r="A14" s="241">
        <v>8</v>
      </c>
      <c r="B14" s="19" t="s">
        <v>59</v>
      </c>
      <c r="C14" s="19" t="s">
        <v>67</v>
      </c>
      <c r="D14" s="57">
        <v>7</v>
      </c>
      <c r="E14" s="57"/>
      <c r="F14" s="59">
        <f>'[2]МКД'!$H$382</f>
        <v>12</v>
      </c>
      <c r="G14" s="74">
        <f t="shared" si="0"/>
        <v>8.07</v>
      </c>
      <c r="H14" s="69">
        <v>8.09</v>
      </c>
      <c r="I14" s="76">
        <v>-0.02</v>
      </c>
      <c r="J14" s="210"/>
      <c r="K14" s="69"/>
      <c r="L14" s="76"/>
      <c r="M14" s="210"/>
      <c r="N14" s="69"/>
      <c r="O14" s="76"/>
      <c r="P14" s="210"/>
      <c r="Q14" s="69"/>
      <c r="R14" s="76"/>
      <c r="S14" s="210"/>
      <c r="T14" s="69"/>
      <c r="U14" s="76"/>
      <c r="V14" s="210"/>
      <c r="W14" s="69"/>
      <c r="X14" s="76"/>
      <c r="Y14" s="210"/>
      <c r="Z14" s="69"/>
      <c r="AA14" s="69"/>
      <c r="AB14" s="210"/>
      <c r="AC14" s="69"/>
      <c r="AD14" s="69"/>
      <c r="AE14" s="210"/>
      <c r="AF14" s="69"/>
      <c r="AG14" s="69"/>
      <c r="AH14" s="210"/>
      <c r="AI14" s="69"/>
      <c r="AJ14" s="69"/>
      <c r="AK14" s="210"/>
      <c r="AL14" s="69"/>
      <c r="AM14" s="69"/>
      <c r="AN14" s="210"/>
      <c r="AO14" s="69"/>
      <c r="AP14" s="69"/>
      <c r="AQ14" s="209">
        <f t="shared" si="1"/>
        <v>0.6725</v>
      </c>
      <c r="AS14" s="177"/>
    </row>
    <row r="15" spans="1:45" s="18" customFormat="1" ht="15" customHeight="1">
      <c r="A15" s="241">
        <v>9</v>
      </c>
      <c r="B15" s="19" t="s">
        <v>59</v>
      </c>
      <c r="C15" s="19" t="s">
        <v>67</v>
      </c>
      <c r="D15" s="57">
        <v>9</v>
      </c>
      <c r="E15" s="57"/>
      <c r="F15" s="59">
        <f>'[1]МКД'!$H$65</f>
        <v>12</v>
      </c>
      <c r="G15" s="74">
        <f t="shared" si="0"/>
        <v>190.94</v>
      </c>
      <c r="H15" s="69">
        <v>178.27</v>
      </c>
      <c r="I15" s="76">
        <v>12.67</v>
      </c>
      <c r="J15" s="210"/>
      <c r="K15" s="69"/>
      <c r="L15" s="76"/>
      <c r="M15" s="210"/>
      <c r="N15" s="69"/>
      <c r="O15" s="76"/>
      <c r="P15" s="210"/>
      <c r="Q15" s="69"/>
      <c r="R15" s="76"/>
      <c r="S15" s="210"/>
      <c r="T15" s="69"/>
      <c r="U15" s="76"/>
      <c r="V15" s="210"/>
      <c r="W15" s="69"/>
      <c r="X15" s="76"/>
      <c r="Y15" s="210"/>
      <c r="Z15" s="69"/>
      <c r="AA15" s="69"/>
      <c r="AB15" s="210"/>
      <c r="AC15" s="69"/>
      <c r="AD15" s="69"/>
      <c r="AE15" s="210"/>
      <c r="AF15" s="69"/>
      <c r="AG15" s="69"/>
      <c r="AH15" s="210"/>
      <c r="AI15" s="69"/>
      <c r="AJ15" s="69"/>
      <c r="AK15" s="210"/>
      <c r="AL15" s="69"/>
      <c r="AM15" s="69"/>
      <c r="AN15" s="210"/>
      <c r="AO15" s="69"/>
      <c r="AP15" s="69"/>
      <c r="AQ15" s="209">
        <f t="shared" si="1"/>
        <v>15.911666666666667</v>
      </c>
      <c r="AS15" s="177"/>
    </row>
    <row r="16" spans="1:45" s="18" customFormat="1" ht="15" customHeight="1">
      <c r="A16" s="241">
        <v>10</v>
      </c>
      <c r="B16" s="19" t="s">
        <v>59</v>
      </c>
      <c r="C16" s="19" t="s">
        <v>67</v>
      </c>
      <c r="D16" s="57">
        <v>10</v>
      </c>
      <c r="E16" s="57"/>
      <c r="F16" s="59">
        <f>'[1]МКД'!$H$66</f>
        <v>12</v>
      </c>
      <c r="G16" s="74">
        <f t="shared" si="0"/>
        <v>62.800000000000004</v>
      </c>
      <c r="H16" s="69">
        <v>55.24</v>
      </c>
      <c r="I16" s="76">
        <v>7.56</v>
      </c>
      <c r="J16" s="210"/>
      <c r="K16" s="69"/>
      <c r="L16" s="76"/>
      <c r="M16" s="210"/>
      <c r="N16" s="69"/>
      <c r="O16" s="76"/>
      <c r="P16" s="210"/>
      <c r="Q16" s="69"/>
      <c r="R16" s="76"/>
      <c r="S16" s="210"/>
      <c r="T16" s="69"/>
      <c r="U16" s="76"/>
      <c r="V16" s="210"/>
      <c r="W16" s="69"/>
      <c r="X16" s="76"/>
      <c r="Y16" s="210"/>
      <c r="Z16" s="69"/>
      <c r="AA16" s="69"/>
      <c r="AB16" s="210"/>
      <c r="AC16" s="69"/>
      <c r="AD16" s="69"/>
      <c r="AE16" s="210"/>
      <c r="AF16" s="69"/>
      <c r="AG16" s="69"/>
      <c r="AH16" s="210"/>
      <c r="AI16" s="69"/>
      <c r="AJ16" s="69"/>
      <c r="AK16" s="210"/>
      <c r="AL16" s="69"/>
      <c r="AM16" s="69"/>
      <c r="AN16" s="210"/>
      <c r="AO16" s="69"/>
      <c r="AP16" s="69"/>
      <c r="AQ16" s="209">
        <f t="shared" si="1"/>
        <v>5.233333333333333</v>
      </c>
      <c r="AS16" s="177"/>
    </row>
    <row r="17" spans="1:45" s="18" customFormat="1" ht="15" customHeight="1">
      <c r="A17" s="241">
        <v>11</v>
      </c>
      <c r="B17" s="19" t="s">
        <v>59</v>
      </c>
      <c r="C17" s="19" t="s">
        <v>67</v>
      </c>
      <c r="D17" s="57">
        <v>11</v>
      </c>
      <c r="E17" s="57"/>
      <c r="F17" s="59">
        <f>'[1]МКД'!$H$67</f>
        <v>12</v>
      </c>
      <c r="G17" s="74">
        <f t="shared" si="0"/>
        <v>30.32</v>
      </c>
      <c r="H17" s="69">
        <v>23.86</v>
      </c>
      <c r="I17" s="76">
        <v>6.46</v>
      </c>
      <c r="J17" s="210"/>
      <c r="K17" s="69"/>
      <c r="L17" s="76"/>
      <c r="M17" s="210"/>
      <c r="N17" s="69"/>
      <c r="O17" s="76"/>
      <c r="P17" s="210"/>
      <c r="Q17" s="69"/>
      <c r="R17" s="76"/>
      <c r="S17" s="210"/>
      <c r="T17" s="69"/>
      <c r="U17" s="76"/>
      <c r="V17" s="210"/>
      <c r="W17" s="69"/>
      <c r="X17" s="76"/>
      <c r="Y17" s="210"/>
      <c r="Z17" s="69"/>
      <c r="AA17" s="69"/>
      <c r="AB17" s="210"/>
      <c r="AC17" s="69"/>
      <c r="AD17" s="69"/>
      <c r="AE17" s="210"/>
      <c r="AF17" s="69"/>
      <c r="AG17" s="69"/>
      <c r="AH17" s="210"/>
      <c r="AI17" s="69"/>
      <c r="AJ17" s="69"/>
      <c r="AK17" s="210"/>
      <c r="AL17" s="69"/>
      <c r="AM17" s="69"/>
      <c r="AN17" s="210"/>
      <c r="AO17" s="69"/>
      <c r="AP17" s="69"/>
      <c r="AQ17" s="209">
        <f t="shared" si="1"/>
        <v>2.526666666666667</v>
      </c>
      <c r="AS17" s="177"/>
    </row>
    <row r="18" spans="1:45" s="18" customFormat="1" ht="15" customHeight="1">
      <c r="A18" s="57">
        <v>12</v>
      </c>
      <c r="B18" s="19" t="s">
        <v>59</v>
      </c>
      <c r="C18" s="19" t="s">
        <v>67</v>
      </c>
      <c r="D18" s="57">
        <v>12</v>
      </c>
      <c r="E18" s="57"/>
      <c r="F18" s="59">
        <f>'[1]МКД'!$H$68</f>
        <v>12</v>
      </c>
      <c r="G18" s="74">
        <f t="shared" si="0"/>
        <v>350.16</v>
      </c>
      <c r="H18" s="69">
        <v>-4.38</v>
      </c>
      <c r="I18" s="76">
        <v>354.54</v>
      </c>
      <c r="J18" s="210"/>
      <c r="K18" s="69"/>
      <c r="L18" s="76"/>
      <c r="M18" s="210"/>
      <c r="N18" s="69"/>
      <c r="O18" s="76"/>
      <c r="P18" s="210"/>
      <c r="Q18" s="69"/>
      <c r="R18" s="76"/>
      <c r="S18" s="210"/>
      <c r="T18" s="69"/>
      <c r="U18" s="76"/>
      <c r="V18" s="210"/>
      <c r="W18" s="69"/>
      <c r="X18" s="76"/>
      <c r="Y18" s="210"/>
      <c r="Z18" s="69"/>
      <c r="AA18" s="69"/>
      <c r="AB18" s="210"/>
      <c r="AC18" s="69"/>
      <c r="AD18" s="69"/>
      <c r="AE18" s="210"/>
      <c r="AF18" s="69"/>
      <c r="AG18" s="69"/>
      <c r="AH18" s="210"/>
      <c r="AI18" s="69"/>
      <c r="AJ18" s="69"/>
      <c r="AK18" s="210"/>
      <c r="AL18" s="69"/>
      <c r="AM18" s="69"/>
      <c r="AN18" s="210"/>
      <c r="AO18" s="69"/>
      <c r="AP18" s="69"/>
      <c r="AQ18" s="209">
        <f t="shared" si="1"/>
        <v>29.180000000000003</v>
      </c>
      <c r="AS18" s="177"/>
    </row>
    <row r="19" spans="1:43" s="20" customFormat="1" ht="15.75" customHeight="1">
      <c r="A19" s="59">
        <v>13</v>
      </c>
      <c r="B19" s="19" t="s">
        <v>59</v>
      </c>
      <c r="C19" s="19" t="s">
        <v>19</v>
      </c>
      <c r="D19" s="57">
        <v>10</v>
      </c>
      <c r="E19" s="57"/>
      <c r="F19" s="59">
        <f>'[1]МКД'!$H$32</f>
        <v>72</v>
      </c>
      <c r="G19" s="74">
        <f t="shared" si="0"/>
        <v>2293.4399999999996</v>
      </c>
      <c r="H19" s="77">
        <v>1140.59</v>
      </c>
      <c r="I19" s="74">
        <v>1152.85</v>
      </c>
      <c r="J19" s="74">
        <f>SUM(K19:L19)</f>
        <v>0</v>
      </c>
      <c r="K19" s="73"/>
      <c r="L19" s="73"/>
      <c r="M19" s="74">
        <f>SUM(N19:O19)</f>
        <v>0</v>
      </c>
      <c r="N19" s="74"/>
      <c r="O19" s="74"/>
      <c r="P19" s="74">
        <f>SUM(Q19:R19)</f>
        <v>0</v>
      </c>
      <c r="Q19" s="74"/>
      <c r="R19" s="74"/>
      <c r="S19" s="74">
        <f>SUM(T19:U19)</f>
        <v>0</v>
      </c>
      <c r="T19" s="74"/>
      <c r="U19" s="74"/>
      <c r="V19" s="74">
        <f>SUM(W19:X19)</f>
        <v>0</v>
      </c>
      <c r="W19" s="75"/>
      <c r="X19" s="75"/>
      <c r="Y19" s="74">
        <f>SUM(Z19:AA19)</f>
        <v>0</v>
      </c>
      <c r="Z19" s="172"/>
      <c r="AA19" s="172"/>
      <c r="AB19" s="74">
        <f>SUM(AC19:AD19)</f>
        <v>0</v>
      </c>
      <c r="AC19" s="172"/>
      <c r="AD19" s="172"/>
      <c r="AE19" s="74">
        <f>SUM(AF19:AG19)</f>
        <v>0</v>
      </c>
      <c r="AF19" s="172"/>
      <c r="AG19" s="172"/>
      <c r="AH19" s="74">
        <f>SUM(AI19:AJ19)</f>
        <v>0</v>
      </c>
      <c r="AI19" s="172"/>
      <c r="AJ19" s="172"/>
      <c r="AK19" s="74">
        <f>SUM(AL19:AM19)</f>
        <v>0</v>
      </c>
      <c r="AL19" s="172"/>
      <c r="AM19" s="172"/>
      <c r="AN19" s="74">
        <f>SUM(AO19:AP19)</f>
        <v>0</v>
      </c>
      <c r="AO19" s="172"/>
      <c r="AP19" s="172"/>
      <c r="AQ19" s="209">
        <f t="shared" si="1"/>
        <v>31.853333333333328</v>
      </c>
    </row>
    <row r="20" spans="1:43" s="20" customFormat="1" ht="15.75" customHeight="1">
      <c r="A20" s="59">
        <v>14</v>
      </c>
      <c r="B20" s="19" t="s">
        <v>59</v>
      </c>
      <c r="C20" s="19" t="s">
        <v>64</v>
      </c>
      <c r="D20" s="57">
        <v>4</v>
      </c>
      <c r="E20" s="57"/>
      <c r="F20" s="59">
        <f>'[2]МКД'!$H$370</f>
        <v>12</v>
      </c>
      <c r="G20" s="74">
        <f t="shared" si="0"/>
        <v>25.18</v>
      </c>
      <c r="H20" s="77">
        <v>25.2</v>
      </c>
      <c r="I20" s="74">
        <v>-0.02</v>
      </c>
      <c r="J20" s="74"/>
      <c r="K20" s="210"/>
      <c r="L20" s="210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  <c r="X20" s="75"/>
      <c r="Y20" s="74"/>
      <c r="Z20" s="172"/>
      <c r="AA20" s="172"/>
      <c r="AB20" s="74"/>
      <c r="AC20" s="172"/>
      <c r="AD20" s="172"/>
      <c r="AE20" s="74"/>
      <c r="AF20" s="172"/>
      <c r="AG20" s="172"/>
      <c r="AH20" s="74"/>
      <c r="AI20" s="172"/>
      <c r="AJ20" s="172"/>
      <c r="AK20" s="74"/>
      <c r="AL20" s="172"/>
      <c r="AM20" s="172"/>
      <c r="AN20" s="74"/>
      <c r="AO20" s="172"/>
      <c r="AP20" s="172"/>
      <c r="AQ20" s="209">
        <f t="shared" si="1"/>
        <v>2.098333333333333</v>
      </c>
    </row>
    <row r="21" spans="1:43" s="20" customFormat="1" ht="15.75" customHeight="1">
      <c r="A21" s="59">
        <v>15</v>
      </c>
      <c r="B21" s="19" t="s">
        <v>59</v>
      </c>
      <c r="C21" s="19" t="s">
        <v>64</v>
      </c>
      <c r="D21" s="57">
        <v>9</v>
      </c>
      <c r="E21" s="57" t="s">
        <v>18</v>
      </c>
      <c r="F21" s="59">
        <v>5</v>
      </c>
      <c r="G21" s="74">
        <f t="shared" si="0"/>
        <v>14.520000000000001</v>
      </c>
      <c r="H21" s="77">
        <v>11.3</v>
      </c>
      <c r="I21" s="74">
        <v>3.22</v>
      </c>
      <c r="J21" s="74"/>
      <c r="K21" s="210"/>
      <c r="L21" s="210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75"/>
      <c r="Y21" s="74"/>
      <c r="Z21" s="172"/>
      <c r="AA21" s="172"/>
      <c r="AB21" s="74"/>
      <c r="AC21" s="172"/>
      <c r="AD21" s="172"/>
      <c r="AE21" s="74"/>
      <c r="AF21" s="172"/>
      <c r="AG21" s="172"/>
      <c r="AH21" s="74"/>
      <c r="AI21" s="172"/>
      <c r="AJ21" s="172"/>
      <c r="AK21" s="74"/>
      <c r="AL21" s="172"/>
      <c r="AM21" s="172"/>
      <c r="AN21" s="74"/>
      <c r="AO21" s="172"/>
      <c r="AP21" s="172"/>
      <c r="AQ21" s="209">
        <f t="shared" si="1"/>
        <v>2.9040000000000004</v>
      </c>
    </row>
    <row r="22" spans="1:43" s="20" customFormat="1" ht="15.75" customHeight="1">
      <c r="A22" s="59">
        <v>16</v>
      </c>
      <c r="B22" s="19" t="s">
        <v>59</v>
      </c>
      <c r="C22" s="19" t="s">
        <v>136</v>
      </c>
      <c r="D22" s="57">
        <v>3</v>
      </c>
      <c r="E22" s="57"/>
      <c r="F22" s="59">
        <f>'[1]МКД'!$H$37</f>
        <v>8</v>
      </c>
      <c r="G22" s="74">
        <f t="shared" si="0"/>
        <v>88.83</v>
      </c>
      <c r="H22" s="77">
        <v>83.17</v>
      </c>
      <c r="I22" s="74">
        <v>5.66</v>
      </c>
      <c r="J22" s="74"/>
      <c r="K22" s="210"/>
      <c r="L22" s="210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75"/>
      <c r="Y22" s="74"/>
      <c r="Z22" s="172"/>
      <c r="AA22" s="172"/>
      <c r="AB22" s="74"/>
      <c r="AC22" s="172"/>
      <c r="AD22" s="172"/>
      <c r="AE22" s="74"/>
      <c r="AF22" s="172"/>
      <c r="AG22" s="172"/>
      <c r="AH22" s="74"/>
      <c r="AI22" s="172"/>
      <c r="AJ22" s="172"/>
      <c r="AK22" s="74"/>
      <c r="AL22" s="172"/>
      <c r="AM22" s="172"/>
      <c r="AN22" s="74"/>
      <c r="AO22" s="172"/>
      <c r="AP22" s="172"/>
      <c r="AQ22" s="209">
        <f t="shared" si="1"/>
        <v>11.10375</v>
      </c>
    </row>
    <row r="23" spans="1:43" s="20" customFormat="1" ht="15.75" customHeight="1">
      <c r="A23" s="59">
        <v>17</v>
      </c>
      <c r="B23" s="19" t="s">
        <v>59</v>
      </c>
      <c r="C23" s="19" t="s">
        <v>136</v>
      </c>
      <c r="D23" s="57">
        <v>4</v>
      </c>
      <c r="E23" s="57"/>
      <c r="F23" s="59">
        <f>'[2]МКД'!$H$377</f>
        <v>12</v>
      </c>
      <c r="G23" s="74">
        <f t="shared" si="0"/>
        <v>34.96</v>
      </c>
      <c r="H23" s="77">
        <v>34.96</v>
      </c>
      <c r="I23" s="74"/>
      <c r="J23" s="74"/>
      <c r="K23" s="210"/>
      <c r="L23" s="210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75"/>
      <c r="Y23" s="74"/>
      <c r="Z23" s="172"/>
      <c r="AA23" s="172"/>
      <c r="AB23" s="74"/>
      <c r="AC23" s="172"/>
      <c r="AD23" s="172"/>
      <c r="AE23" s="74"/>
      <c r="AF23" s="172"/>
      <c r="AG23" s="172"/>
      <c r="AH23" s="74"/>
      <c r="AI23" s="172"/>
      <c r="AJ23" s="172"/>
      <c r="AK23" s="74"/>
      <c r="AL23" s="172"/>
      <c r="AM23" s="172"/>
      <c r="AN23" s="74"/>
      <c r="AO23" s="172"/>
      <c r="AP23" s="172"/>
      <c r="AQ23" s="209">
        <f t="shared" si="1"/>
        <v>2.9133333333333336</v>
      </c>
    </row>
    <row r="24" spans="1:43" s="20" customFormat="1" ht="15.75" customHeight="1">
      <c r="A24" s="59">
        <v>18</v>
      </c>
      <c r="B24" s="19" t="s">
        <v>59</v>
      </c>
      <c r="C24" s="199" t="s">
        <v>32</v>
      </c>
      <c r="D24" s="197">
        <v>17</v>
      </c>
      <c r="E24" s="197" t="s">
        <v>17</v>
      </c>
      <c r="F24" s="200">
        <f>'[1]МКД'!$H$34</f>
        <v>8</v>
      </c>
      <c r="G24" s="74">
        <f t="shared" si="0"/>
        <v>1134.8600000000001</v>
      </c>
      <c r="H24" s="77">
        <v>270.48</v>
      </c>
      <c r="I24" s="74">
        <v>864.38</v>
      </c>
      <c r="J24" s="74"/>
      <c r="K24" s="210"/>
      <c r="L24" s="210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75"/>
      <c r="Y24" s="74"/>
      <c r="Z24" s="172"/>
      <c r="AA24" s="172"/>
      <c r="AB24" s="74"/>
      <c r="AC24" s="172"/>
      <c r="AD24" s="172"/>
      <c r="AE24" s="74"/>
      <c r="AF24" s="172"/>
      <c r="AG24" s="172"/>
      <c r="AH24" s="74"/>
      <c r="AI24" s="172"/>
      <c r="AJ24" s="172"/>
      <c r="AK24" s="74"/>
      <c r="AL24" s="172"/>
      <c r="AM24" s="172"/>
      <c r="AN24" s="74"/>
      <c r="AO24" s="172"/>
      <c r="AP24" s="172"/>
      <c r="AQ24" s="209">
        <f t="shared" si="1"/>
        <v>141.85750000000002</v>
      </c>
    </row>
    <row r="25" spans="1:43" s="20" customFormat="1" ht="15.75" customHeight="1">
      <c r="A25" s="59">
        <v>19</v>
      </c>
      <c r="B25" s="19" t="s">
        <v>59</v>
      </c>
      <c r="C25" s="19" t="s">
        <v>32</v>
      </c>
      <c r="D25" s="57">
        <v>21</v>
      </c>
      <c r="E25" s="57"/>
      <c r="F25" s="59">
        <f>'[1]МКД'!$H$35</f>
        <v>8</v>
      </c>
      <c r="G25" s="74">
        <f t="shared" si="0"/>
        <v>314.28</v>
      </c>
      <c r="H25" s="77">
        <v>71.43</v>
      </c>
      <c r="I25" s="74">
        <v>242.85</v>
      </c>
      <c r="J25" s="74"/>
      <c r="K25" s="210"/>
      <c r="L25" s="210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75"/>
      <c r="Y25" s="74"/>
      <c r="Z25" s="172"/>
      <c r="AA25" s="172"/>
      <c r="AB25" s="74"/>
      <c r="AC25" s="172"/>
      <c r="AD25" s="172"/>
      <c r="AE25" s="74"/>
      <c r="AF25" s="172"/>
      <c r="AG25" s="172"/>
      <c r="AH25" s="74"/>
      <c r="AI25" s="172"/>
      <c r="AJ25" s="172"/>
      <c r="AK25" s="74"/>
      <c r="AL25" s="172"/>
      <c r="AM25" s="172"/>
      <c r="AN25" s="74"/>
      <c r="AO25" s="172"/>
      <c r="AP25" s="172"/>
      <c r="AQ25" s="209">
        <f t="shared" si="1"/>
        <v>39.285</v>
      </c>
    </row>
    <row r="26" spans="1:43" s="20" customFormat="1" ht="15.75" customHeight="1">
      <c r="A26" s="59">
        <v>20</v>
      </c>
      <c r="B26" s="19" t="s">
        <v>59</v>
      </c>
      <c r="C26" s="19" t="s">
        <v>65</v>
      </c>
      <c r="D26" s="57">
        <v>4</v>
      </c>
      <c r="E26" s="57"/>
      <c r="F26" s="59">
        <f>'[1]МКД'!$H$38</f>
        <v>12</v>
      </c>
      <c r="G26" s="74">
        <f t="shared" si="0"/>
        <v>253.79</v>
      </c>
      <c r="H26" s="77">
        <v>244.72</v>
      </c>
      <c r="I26" s="74">
        <v>9.07</v>
      </c>
      <c r="J26" s="74"/>
      <c r="K26" s="210"/>
      <c r="L26" s="210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75"/>
      <c r="Y26" s="74"/>
      <c r="Z26" s="172"/>
      <c r="AA26" s="172"/>
      <c r="AB26" s="74"/>
      <c r="AC26" s="172"/>
      <c r="AD26" s="172"/>
      <c r="AE26" s="74"/>
      <c r="AF26" s="172"/>
      <c r="AG26" s="172"/>
      <c r="AH26" s="74"/>
      <c r="AI26" s="172"/>
      <c r="AJ26" s="172"/>
      <c r="AK26" s="74"/>
      <c r="AL26" s="172"/>
      <c r="AM26" s="172"/>
      <c r="AN26" s="74"/>
      <c r="AO26" s="172"/>
      <c r="AP26" s="172"/>
      <c r="AQ26" s="209">
        <f t="shared" si="1"/>
        <v>21.149166666666666</v>
      </c>
    </row>
    <row r="27" spans="1:43" s="20" customFormat="1" ht="15.75" customHeight="1">
      <c r="A27" s="59">
        <v>21</v>
      </c>
      <c r="B27" s="19" t="s">
        <v>59</v>
      </c>
      <c r="C27" s="19" t="s">
        <v>65</v>
      </c>
      <c r="D27" s="57">
        <v>8</v>
      </c>
      <c r="E27" s="57" t="s">
        <v>17</v>
      </c>
      <c r="F27" s="59">
        <f>'[1]МКД'!$H$39</f>
        <v>12</v>
      </c>
      <c r="G27" s="74">
        <f t="shared" si="0"/>
        <v>483.25</v>
      </c>
      <c r="H27" s="77">
        <v>157.58</v>
      </c>
      <c r="I27" s="74">
        <v>325.67</v>
      </c>
      <c r="J27" s="74"/>
      <c r="K27" s="210"/>
      <c r="L27" s="210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5"/>
      <c r="Y27" s="74"/>
      <c r="Z27" s="172"/>
      <c r="AA27" s="172"/>
      <c r="AB27" s="74"/>
      <c r="AC27" s="172"/>
      <c r="AD27" s="172"/>
      <c r="AE27" s="74"/>
      <c r="AF27" s="172"/>
      <c r="AG27" s="172"/>
      <c r="AH27" s="74"/>
      <c r="AI27" s="172"/>
      <c r="AJ27" s="172"/>
      <c r="AK27" s="74"/>
      <c r="AL27" s="172"/>
      <c r="AM27" s="172"/>
      <c r="AN27" s="74"/>
      <c r="AO27" s="172"/>
      <c r="AP27" s="172"/>
      <c r="AQ27" s="209">
        <f t="shared" si="1"/>
        <v>40.270833333333336</v>
      </c>
    </row>
    <row r="28" spans="1:43" s="20" customFormat="1" ht="15.75" customHeight="1">
      <c r="A28" s="59">
        <v>22</v>
      </c>
      <c r="B28" s="19" t="s">
        <v>59</v>
      </c>
      <c r="C28" s="19" t="s">
        <v>65</v>
      </c>
      <c r="D28" s="57">
        <v>9</v>
      </c>
      <c r="E28" s="57"/>
      <c r="F28" s="59">
        <f>'[1]МКД'!$H$40</f>
        <v>12</v>
      </c>
      <c r="G28" s="74">
        <f t="shared" si="0"/>
        <v>162.52</v>
      </c>
      <c r="H28" s="77">
        <v>148.4</v>
      </c>
      <c r="I28" s="74">
        <v>14.12</v>
      </c>
      <c r="J28" s="74"/>
      <c r="K28" s="210"/>
      <c r="L28" s="210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75"/>
      <c r="Y28" s="74"/>
      <c r="Z28" s="172"/>
      <c r="AA28" s="172"/>
      <c r="AB28" s="74"/>
      <c r="AC28" s="172"/>
      <c r="AD28" s="172"/>
      <c r="AE28" s="74"/>
      <c r="AF28" s="172"/>
      <c r="AG28" s="172"/>
      <c r="AH28" s="74"/>
      <c r="AI28" s="172"/>
      <c r="AJ28" s="172"/>
      <c r="AK28" s="74"/>
      <c r="AL28" s="172"/>
      <c r="AM28" s="172"/>
      <c r="AN28" s="74"/>
      <c r="AO28" s="172"/>
      <c r="AP28" s="172"/>
      <c r="AQ28" s="209">
        <f t="shared" si="1"/>
        <v>13.543333333333335</v>
      </c>
    </row>
    <row r="29" spans="1:43" s="20" customFormat="1" ht="15.75" customHeight="1">
      <c r="A29" s="59">
        <v>23</v>
      </c>
      <c r="B29" s="19" t="s">
        <v>59</v>
      </c>
      <c r="C29" s="19" t="s">
        <v>65</v>
      </c>
      <c r="D29" s="57">
        <v>10</v>
      </c>
      <c r="E29" s="57"/>
      <c r="F29" s="59">
        <f>'[1]МКД'!$H$41</f>
        <v>12</v>
      </c>
      <c r="G29" s="74">
        <f t="shared" si="0"/>
        <v>47.02</v>
      </c>
      <c r="H29" s="77">
        <v>47.02</v>
      </c>
      <c r="I29" s="74"/>
      <c r="J29" s="74"/>
      <c r="K29" s="210"/>
      <c r="L29" s="210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75"/>
      <c r="Y29" s="74"/>
      <c r="Z29" s="172"/>
      <c r="AA29" s="172"/>
      <c r="AB29" s="74"/>
      <c r="AC29" s="172"/>
      <c r="AD29" s="172"/>
      <c r="AE29" s="74"/>
      <c r="AF29" s="172"/>
      <c r="AG29" s="172"/>
      <c r="AH29" s="74"/>
      <c r="AI29" s="172"/>
      <c r="AJ29" s="172"/>
      <c r="AK29" s="74"/>
      <c r="AL29" s="172"/>
      <c r="AM29" s="172"/>
      <c r="AN29" s="74"/>
      <c r="AO29" s="172"/>
      <c r="AP29" s="172"/>
      <c r="AQ29" s="209">
        <f t="shared" si="1"/>
        <v>3.9183333333333334</v>
      </c>
    </row>
    <row r="30" spans="1:43" s="20" customFormat="1" ht="15.75" customHeight="1">
      <c r="A30" s="59">
        <v>24</v>
      </c>
      <c r="B30" s="19" t="s">
        <v>59</v>
      </c>
      <c r="C30" s="19" t="s">
        <v>65</v>
      </c>
      <c r="D30" s="57">
        <v>12</v>
      </c>
      <c r="E30" s="57"/>
      <c r="F30" s="59">
        <f>'[1]МКД'!$H$42</f>
        <v>12</v>
      </c>
      <c r="G30" s="74">
        <f t="shared" si="0"/>
        <v>18.09</v>
      </c>
      <c r="H30" s="77">
        <v>18.09</v>
      </c>
      <c r="I30" s="74"/>
      <c r="J30" s="74"/>
      <c r="K30" s="210"/>
      <c r="L30" s="210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75"/>
      <c r="Y30" s="74"/>
      <c r="Z30" s="172"/>
      <c r="AA30" s="172"/>
      <c r="AB30" s="74"/>
      <c r="AC30" s="172"/>
      <c r="AD30" s="172"/>
      <c r="AE30" s="74"/>
      <c r="AF30" s="172"/>
      <c r="AG30" s="172"/>
      <c r="AH30" s="74"/>
      <c r="AI30" s="172"/>
      <c r="AJ30" s="172"/>
      <c r="AK30" s="74"/>
      <c r="AL30" s="172"/>
      <c r="AM30" s="172"/>
      <c r="AN30" s="74"/>
      <c r="AO30" s="172"/>
      <c r="AP30" s="172"/>
      <c r="AQ30" s="209">
        <f t="shared" si="1"/>
        <v>1.5075</v>
      </c>
    </row>
    <row r="31" spans="1:43" s="20" customFormat="1" ht="15.75" customHeight="1">
      <c r="A31" s="59">
        <v>25</v>
      </c>
      <c r="B31" s="19" t="s">
        <v>59</v>
      </c>
      <c r="C31" s="19" t="s">
        <v>65</v>
      </c>
      <c r="D31" s="57">
        <v>12</v>
      </c>
      <c r="E31" s="57" t="s">
        <v>17</v>
      </c>
      <c r="F31" s="59">
        <f>'[1]МКД'!$H$43</f>
        <v>12</v>
      </c>
      <c r="G31" s="74">
        <f t="shared" si="0"/>
        <v>21.73</v>
      </c>
      <c r="H31" s="77">
        <v>21.75</v>
      </c>
      <c r="I31" s="74">
        <v>-0.02</v>
      </c>
      <c r="J31" s="74"/>
      <c r="K31" s="210"/>
      <c r="L31" s="210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75"/>
      <c r="Y31" s="74"/>
      <c r="Z31" s="172"/>
      <c r="AA31" s="172"/>
      <c r="AB31" s="74"/>
      <c r="AC31" s="172"/>
      <c r="AD31" s="172"/>
      <c r="AE31" s="74"/>
      <c r="AF31" s="172"/>
      <c r="AG31" s="172"/>
      <c r="AH31" s="74"/>
      <c r="AI31" s="172"/>
      <c r="AJ31" s="172"/>
      <c r="AK31" s="74"/>
      <c r="AL31" s="172"/>
      <c r="AM31" s="172"/>
      <c r="AN31" s="74"/>
      <c r="AO31" s="172"/>
      <c r="AP31" s="172"/>
      <c r="AQ31" s="209">
        <f t="shared" si="1"/>
        <v>1.8108333333333333</v>
      </c>
    </row>
    <row r="32" spans="1:43" s="20" customFormat="1" ht="15.75" customHeight="1">
      <c r="A32" s="59">
        <v>26</v>
      </c>
      <c r="B32" s="19" t="s">
        <v>59</v>
      </c>
      <c r="C32" s="19" t="s">
        <v>65</v>
      </c>
      <c r="D32" s="57">
        <v>13</v>
      </c>
      <c r="E32" s="57"/>
      <c r="F32" s="59">
        <f>'[1]МКД'!$H$44</f>
        <v>12</v>
      </c>
      <c r="G32" s="74">
        <f t="shared" si="0"/>
        <v>87.45</v>
      </c>
      <c r="H32" s="77">
        <v>45.14</v>
      </c>
      <c r="I32" s="74">
        <v>42.31</v>
      </c>
      <c r="J32" s="74"/>
      <c r="K32" s="210"/>
      <c r="L32" s="210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5"/>
      <c r="Y32" s="74"/>
      <c r="Z32" s="172"/>
      <c r="AA32" s="172"/>
      <c r="AB32" s="74"/>
      <c r="AC32" s="172"/>
      <c r="AD32" s="172"/>
      <c r="AE32" s="74"/>
      <c r="AF32" s="172"/>
      <c r="AG32" s="172"/>
      <c r="AH32" s="74"/>
      <c r="AI32" s="172"/>
      <c r="AJ32" s="172"/>
      <c r="AK32" s="74"/>
      <c r="AL32" s="172"/>
      <c r="AM32" s="172"/>
      <c r="AN32" s="74"/>
      <c r="AO32" s="172"/>
      <c r="AP32" s="172"/>
      <c r="AQ32" s="209">
        <f t="shared" si="1"/>
        <v>7.2875000000000005</v>
      </c>
    </row>
    <row r="33" spans="1:43" s="20" customFormat="1" ht="15.75" customHeight="1">
      <c r="A33" s="59">
        <v>27</v>
      </c>
      <c r="B33" s="19" t="s">
        <v>59</v>
      </c>
      <c r="C33" s="19" t="s">
        <v>65</v>
      </c>
      <c r="D33" s="57">
        <v>14</v>
      </c>
      <c r="E33" s="57"/>
      <c r="F33" s="59">
        <f>'[2]МКД'!$H$276</f>
        <v>16</v>
      </c>
      <c r="G33" s="74">
        <f t="shared" si="0"/>
        <v>111.77</v>
      </c>
      <c r="H33" s="77">
        <v>112.31</v>
      </c>
      <c r="I33" s="74">
        <v>-0.54</v>
      </c>
      <c r="J33" s="74"/>
      <c r="K33" s="210"/>
      <c r="L33" s="210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75"/>
      <c r="Y33" s="74"/>
      <c r="Z33" s="172"/>
      <c r="AA33" s="172"/>
      <c r="AB33" s="74"/>
      <c r="AC33" s="172"/>
      <c r="AD33" s="172"/>
      <c r="AE33" s="74"/>
      <c r="AF33" s="172"/>
      <c r="AG33" s="172"/>
      <c r="AH33" s="74"/>
      <c r="AI33" s="172"/>
      <c r="AJ33" s="172"/>
      <c r="AK33" s="74"/>
      <c r="AL33" s="172"/>
      <c r="AM33" s="172"/>
      <c r="AN33" s="74"/>
      <c r="AO33" s="172"/>
      <c r="AP33" s="172"/>
      <c r="AQ33" s="209">
        <f t="shared" si="1"/>
        <v>6.985625</v>
      </c>
    </row>
    <row r="34" spans="1:43" s="20" customFormat="1" ht="15.75" customHeight="1">
      <c r="A34" s="59">
        <v>28</v>
      </c>
      <c r="B34" s="19" t="s">
        <v>59</v>
      </c>
      <c r="C34" s="19" t="s">
        <v>66</v>
      </c>
      <c r="D34" s="57">
        <v>3</v>
      </c>
      <c r="E34" s="57"/>
      <c r="F34" s="59">
        <f>'[1]МКД'!$H$45</f>
        <v>2</v>
      </c>
      <c r="G34" s="74">
        <f t="shared" si="0"/>
        <v>16.06</v>
      </c>
      <c r="H34" s="77">
        <v>7.61</v>
      </c>
      <c r="I34" s="74">
        <v>8.45</v>
      </c>
      <c r="J34" s="74"/>
      <c r="K34" s="210"/>
      <c r="L34" s="210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75"/>
      <c r="Y34" s="74"/>
      <c r="Z34" s="172"/>
      <c r="AA34" s="172"/>
      <c r="AB34" s="74"/>
      <c r="AC34" s="172"/>
      <c r="AD34" s="172"/>
      <c r="AE34" s="74"/>
      <c r="AF34" s="172"/>
      <c r="AG34" s="172"/>
      <c r="AH34" s="74"/>
      <c r="AI34" s="172"/>
      <c r="AJ34" s="172"/>
      <c r="AK34" s="74"/>
      <c r="AL34" s="172"/>
      <c r="AM34" s="172"/>
      <c r="AN34" s="74"/>
      <c r="AO34" s="172"/>
      <c r="AP34" s="172"/>
      <c r="AQ34" s="209">
        <f t="shared" si="1"/>
        <v>8.03</v>
      </c>
    </row>
    <row r="35" spans="1:43" s="20" customFormat="1" ht="15.75" customHeight="1">
      <c r="A35" s="59">
        <v>29</v>
      </c>
      <c r="B35" s="19" t="s">
        <v>59</v>
      </c>
      <c r="C35" s="19" t="s">
        <v>16</v>
      </c>
      <c r="D35" s="57">
        <v>16</v>
      </c>
      <c r="E35" s="57"/>
      <c r="F35" s="59">
        <f>'[1]МКД'!$H$46</f>
        <v>9</v>
      </c>
      <c r="G35" s="74">
        <f t="shared" si="0"/>
        <v>188.17000000000002</v>
      </c>
      <c r="H35" s="77">
        <v>142.52</v>
      </c>
      <c r="I35" s="74">
        <v>45.65</v>
      </c>
      <c r="J35" s="74"/>
      <c r="K35" s="210"/>
      <c r="L35" s="210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75"/>
      <c r="Y35" s="74"/>
      <c r="Z35" s="172"/>
      <c r="AA35" s="172"/>
      <c r="AB35" s="74"/>
      <c r="AC35" s="172"/>
      <c r="AD35" s="172"/>
      <c r="AE35" s="74"/>
      <c r="AF35" s="172"/>
      <c r="AG35" s="172"/>
      <c r="AH35" s="74"/>
      <c r="AI35" s="172"/>
      <c r="AJ35" s="172"/>
      <c r="AK35" s="74"/>
      <c r="AL35" s="172"/>
      <c r="AM35" s="172"/>
      <c r="AN35" s="74"/>
      <c r="AO35" s="172"/>
      <c r="AP35" s="172"/>
      <c r="AQ35" s="209">
        <f t="shared" si="1"/>
        <v>20.90777777777778</v>
      </c>
    </row>
    <row r="36" spans="1:43" s="20" customFormat="1" ht="15.75" customHeight="1">
      <c r="A36" s="59">
        <v>30</v>
      </c>
      <c r="B36" s="19" t="s">
        <v>59</v>
      </c>
      <c r="C36" s="19" t="s">
        <v>16</v>
      </c>
      <c r="D36" s="57">
        <v>18</v>
      </c>
      <c r="E36" s="57"/>
      <c r="F36" s="59">
        <f>'[1]МКД'!$H$47</f>
        <v>12</v>
      </c>
      <c r="G36" s="74">
        <f t="shared" si="0"/>
        <v>16.23</v>
      </c>
      <c r="H36" s="77">
        <v>17.29</v>
      </c>
      <c r="I36" s="74">
        <v>-1.06</v>
      </c>
      <c r="J36" s="74"/>
      <c r="K36" s="210"/>
      <c r="L36" s="210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75"/>
      <c r="Y36" s="74"/>
      <c r="Z36" s="172"/>
      <c r="AA36" s="172"/>
      <c r="AB36" s="74"/>
      <c r="AC36" s="172"/>
      <c r="AD36" s="172"/>
      <c r="AE36" s="74"/>
      <c r="AF36" s="172"/>
      <c r="AG36" s="172"/>
      <c r="AH36" s="74"/>
      <c r="AI36" s="172"/>
      <c r="AJ36" s="172"/>
      <c r="AK36" s="74"/>
      <c r="AL36" s="172"/>
      <c r="AM36" s="172"/>
      <c r="AN36" s="74"/>
      <c r="AO36" s="172"/>
      <c r="AP36" s="172"/>
      <c r="AQ36" s="209">
        <f t="shared" si="1"/>
        <v>1.3525</v>
      </c>
    </row>
    <row r="37" spans="1:43" s="20" customFormat="1" ht="15.75" customHeight="1">
      <c r="A37" s="59">
        <v>31</v>
      </c>
      <c r="B37" s="19" t="s">
        <v>59</v>
      </c>
      <c r="C37" s="19" t="s">
        <v>16</v>
      </c>
      <c r="D37" s="57">
        <v>26</v>
      </c>
      <c r="E37" s="57"/>
      <c r="F37" s="59">
        <f>'[1]МКД'!$H$48</f>
        <v>12</v>
      </c>
      <c r="G37" s="74">
        <f t="shared" si="0"/>
        <v>99.29</v>
      </c>
      <c r="H37" s="77">
        <v>56.34</v>
      </c>
      <c r="I37" s="74">
        <v>42.95</v>
      </c>
      <c r="J37" s="74"/>
      <c r="K37" s="210"/>
      <c r="L37" s="210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75"/>
      <c r="Y37" s="74"/>
      <c r="Z37" s="172"/>
      <c r="AA37" s="172"/>
      <c r="AB37" s="74"/>
      <c r="AC37" s="172"/>
      <c r="AD37" s="172"/>
      <c r="AE37" s="74"/>
      <c r="AF37" s="172"/>
      <c r="AG37" s="172"/>
      <c r="AH37" s="74"/>
      <c r="AI37" s="172"/>
      <c r="AJ37" s="172"/>
      <c r="AK37" s="74"/>
      <c r="AL37" s="172"/>
      <c r="AM37" s="172"/>
      <c r="AN37" s="74"/>
      <c r="AO37" s="172"/>
      <c r="AP37" s="172"/>
      <c r="AQ37" s="209">
        <f t="shared" si="1"/>
        <v>8.274166666666668</v>
      </c>
    </row>
    <row r="38" spans="1:43" s="20" customFormat="1" ht="15.75" customHeight="1">
      <c r="A38" s="59">
        <v>32</v>
      </c>
      <c r="B38" s="19" t="s">
        <v>59</v>
      </c>
      <c r="C38" s="19" t="s">
        <v>16</v>
      </c>
      <c r="D38" s="57">
        <v>28</v>
      </c>
      <c r="E38" s="57"/>
      <c r="F38" s="59">
        <f>'[1]МКД'!$H$49</f>
        <v>8</v>
      </c>
      <c r="G38" s="74">
        <f t="shared" si="0"/>
        <v>688.66</v>
      </c>
      <c r="H38" s="77">
        <v>156.67</v>
      </c>
      <c r="I38" s="74">
        <v>531.99</v>
      </c>
      <c r="J38" s="74"/>
      <c r="K38" s="210"/>
      <c r="L38" s="210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75"/>
      <c r="Y38" s="74"/>
      <c r="Z38" s="172"/>
      <c r="AA38" s="172"/>
      <c r="AB38" s="74"/>
      <c r="AC38" s="172"/>
      <c r="AD38" s="172"/>
      <c r="AE38" s="74"/>
      <c r="AF38" s="172"/>
      <c r="AG38" s="172"/>
      <c r="AH38" s="74"/>
      <c r="AI38" s="172"/>
      <c r="AJ38" s="172"/>
      <c r="AK38" s="74"/>
      <c r="AL38" s="172"/>
      <c r="AM38" s="172"/>
      <c r="AN38" s="74"/>
      <c r="AO38" s="172"/>
      <c r="AP38" s="172"/>
      <c r="AQ38" s="209">
        <f t="shared" si="1"/>
        <v>86.0825</v>
      </c>
    </row>
    <row r="39" spans="1:43" s="20" customFormat="1" ht="15.75" customHeight="1">
      <c r="A39" s="59">
        <v>33</v>
      </c>
      <c r="B39" s="19" t="s">
        <v>59</v>
      </c>
      <c r="C39" s="19" t="s">
        <v>16</v>
      </c>
      <c r="D39" s="57">
        <v>43</v>
      </c>
      <c r="E39" s="57"/>
      <c r="F39" s="59">
        <f>'[1]МКД'!$H$50</f>
        <v>12</v>
      </c>
      <c r="G39" s="74">
        <f t="shared" si="0"/>
        <v>221.04999999999998</v>
      </c>
      <c r="H39" s="77">
        <v>189.76</v>
      </c>
      <c r="I39" s="74">
        <v>31.29</v>
      </c>
      <c r="J39" s="74"/>
      <c r="K39" s="210"/>
      <c r="L39" s="210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75"/>
      <c r="Y39" s="74"/>
      <c r="Z39" s="172"/>
      <c r="AA39" s="172"/>
      <c r="AB39" s="74"/>
      <c r="AC39" s="172"/>
      <c r="AD39" s="172"/>
      <c r="AE39" s="74"/>
      <c r="AF39" s="172"/>
      <c r="AG39" s="172"/>
      <c r="AH39" s="74"/>
      <c r="AI39" s="172"/>
      <c r="AJ39" s="172"/>
      <c r="AK39" s="74"/>
      <c r="AL39" s="172"/>
      <c r="AM39" s="172"/>
      <c r="AN39" s="74"/>
      <c r="AO39" s="172"/>
      <c r="AP39" s="172"/>
      <c r="AQ39" s="209">
        <f t="shared" si="1"/>
        <v>18.42083333333333</v>
      </c>
    </row>
    <row r="40" spans="1:43" s="20" customFormat="1" ht="15.75" customHeight="1">
      <c r="A40" s="59">
        <v>34</v>
      </c>
      <c r="B40" s="19" t="s">
        <v>59</v>
      </c>
      <c r="C40" s="19" t="s">
        <v>16</v>
      </c>
      <c r="D40" s="57">
        <v>43</v>
      </c>
      <c r="E40" s="57" t="s">
        <v>17</v>
      </c>
      <c r="F40" s="59">
        <f>'[1]МКД'!$H$51</f>
        <v>12</v>
      </c>
      <c r="G40" s="74">
        <f t="shared" si="0"/>
        <v>578.78</v>
      </c>
      <c r="H40" s="77">
        <v>266.78</v>
      </c>
      <c r="I40" s="74">
        <v>312</v>
      </c>
      <c r="J40" s="74"/>
      <c r="K40" s="210"/>
      <c r="L40" s="210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75"/>
      <c r="Y40" s="74"/>
      <c r="Z40" s="172"/>
      <c r="AA40" s="172"/>
      <c r="AB40" s="74"/>
      <c r="AC40" s="172"/>
      <c r="AD40" s="172"/>
      <c r="AE40" s="74"/>
      <c r="AF40" s="172"/>
      <c r="AG40" s="172"/>
      <c r="AH40" s="74"/>
      <c r="AI40" s="172"/>
      <c r="AJ40" s="172"/>
      <c r="AK40" s="74"/>
      <c r="AL40" s="172"/>
      <c r="AM40" s="172"/>
      <c r="AN40" s="74"/>
      <c r="AO40" s="172"/>
      <c r="AP40" s="172"/>
      <c r="AQ40" s="209">
        <f t="shared" si="1"/>
        <v>48.23166666666666</v>
      </c>
    </row>
    <row r="41" spans="1:43" s="20" customFormat="1" ht="15.75" customHeight="1">
      <c r="A41" s="59">
        <v>35</v>
      </c>
      <c r="B41" s="19" t="s">
        <v>59</v>
      </c>
      <c r="C41" s="19" t="s">
        <v>16</v>
      </c>
      <c r="D41" s="57">
        <v>45</v>
      </c>
      <c r="E41" s="57" t="s">
        <v>17</v>
      </c>
      <c r="F41" s="59">
        <f>'[1]МКД'!$H$52</f>
        <v>12</v>
      </c>
      <c r="G41" s="74">
        <f t="shared" si="0"/>
        <v>309.29</v>
      </c>
      <c r="H41" s="77">
        <v>100.01</v>
      </c>
      <c r="I41" s="74">
        <v>209.28</v>
      </c>
      <c r="J41" s="74"/>
      <c r="K41" s="210"/>
      <c r="L41" s="210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75"/>
      <c r="Y41" s="74"/>
      <c r="Z41" s="172"/>
      <c r="AA41" s="172"/>
      <c r="AB41" s="74"/>
      <c r="AC41" s="172"/>
      <c r="AD41" s="172"/>
      <c r="AE41" s="74"/>
      <c r="AF41" s="172"/>
      <c r="AG41" s="172"/>
      <c r="AH41" s="74"/>
      <c r="AI41" s="172"/>
      <c r="AJ41" s="172"/>
      <c r="AK41" s="74"/>
      <c r="AL41" s="172"/>
      <c r="AM41" s="172"/>
      <c r="AN41" s="74"/>
      <c r="AO41" s="172"/>
      <c r="AP41" s="172"/>
      <c r="AQ41" s="209">
        <f t="shared" si="1"/>
        <v>25.77416666666667</v>
      </c>
    </row>
    <row r="42" spans="1:43" s="20" customFormat="1" ht="15.75" customHeight="1">
      <c r="A42" s="59">
        <v>36</v>
      </c>
      <c r="B42" s="19" t="s">
        <v>59</v>
      </c>
      <c r="C42" s="19" t="s">
        <v>16</v>
      </c>
      <c r="D42" s="57">
        <v>47</v>
      </c>
      <c r="E42" s="57" t="s">
        <v>17</v>
      </c>
      <c r="F42" s="59">
        <f>'[1]МКД'!$H$53</f>
        <v>12</v>
      </c>
      <c r="G42" s="74">
        <f t="shared" si="0"/>
        <v>39.35</v>
      </c>
      <c r="H42" s="77">
        <v>20.8</v>
      </c>
      <c r="I42" s="74">
        <v>18.55</v>
      </c>
      <c r="J42" s="74"/>
      <c r="K42" s="210"/>
      <c r="L42" s="210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75"/>
      <c r="Y42" s="74"/>
      <c r="Z42" s="172"/>
      <c r="AA42" s="172"/>
      <c r="AB42" s="74"/>
      <c r="AC42" s="172"/>
      <c r="AD42" s="172"/>
      <c r="AE42" s="74"/>
      <c r="AF42" s="172"/>
      <c r="AG42" s="172"/>
      <c r="AH42" s="74"/>
      <c r="AI42" s="172"/>
      <c r="AJ42" s="172"/>
      <c r="AK42" s="74"/>
      <c r="AL42" s="172"/>
      <c r="AM42" s="172"/>
      <c r="AN42" s="74"/>
      <c r="AO42" s="172"/>
      <c r="AP42" s="172"/>
      <c r="AQ42" s="209">
        <f t="shared" si="1"/>
        <v>3.279166666666667</v>
      </c>
    </row>
    <row r="43" spans="1:43" s="20" customFormat="1" ht="15.75" customHeight="1">
      <c r="A43" s="59">
        <v>37</v>
      </c>
      <c r="B43" s="19" t="s">
        <v>59</v>
      </c>
      <c r="C43" s="19" t="s">
        <v>16</v>
      </c>
      <c r="D43" s="57">
        <v>49</v>
      </c>
      <c r="E43" s="57"/>
      <c r="F43" s="59">
        <v>12</v>
      </c>
      <c r="G43" s="74">
        <f t="shared" si="0"/>
        <v>19.1</v>
      </c>
      <c r="H43" s="77">
        <v>23.45</v>
      </c>
      <c r="I43" s="74">
        <v>-4.35</v>
      </c>
      <c r="J43" s="74"/>
      <c r="K43" s="210"/>
      <c r="L43" s="210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75"/>
      <c r="Y43" s="74"/>
      <c r="Z43" s="172"/>
      <c r="AA43" s="172"/>
      <c r="AB43" s="74"/>
      <c r="AC43" s="172"/>
      <c r="AD43" s="172"/>
      <c r="AE43" s="74"/>
      <c r="AF43" s="172"/>
      <c r="AG43" s="172"/>
      <c r="AH43" s="74"/>
      <c r="AI43" s="172"/>
      <c r="AJ43" s="172"/>
      <c r="AK43" s="74"/>
      <c r="AL43" s="172"/>
      <c r="AM43" s="172"/>
      <c r="AN43" s="74"/>
      <c r="AO43" s="172"/>
      <c r="AP43" s="172"/>
      <c r="AQ43" s="209">
        <f t="shared" si="1"/>
        <v>1.5916666666666668</v>
      </c>
    </row>
    <row r="44" spans="1:43" s="20" customFormat="1" ht="15.75" customHeight="1">
      <c r="A44" s="59">
        <v>38</v>
      </c>
      <c r="B44" s="19" t="s">
        <v>59</v>
      </c>
      <c r="C44" s="19" t="s">
        <v>16</v>
      </c>
      <c r="D44" s="57">
        <v>50</v>
      </c>
      <c r="E44" s="57"/>
      <c r="F44" s="59">
        <f>'[1]МКД'!$H$55</f>
        <v>12</v>
      </c>
      <c r="G44" s="74">
        <f t="shared" si="0"/>
        <v>667.31</v>
      </c>
      <c r="H44" s="77">
        <v>317.8</v>
      </c>
      <c r="I44" s="74">
        <v>349.51</v>
      </c>
      <c r="J44" s="74"/>
      <c r="K44" s="210"/>
      <c r="L44" s="210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75"/>
      <c r="Y44" s="74"/>
      <c r="Z44" s="172"/>
      <c r="AA44" s="172"/>
      <c r="AB44" s="74"/>
      <c r="AC44" s="172"/>
      <c r="AD44" s="172"/>
      <c r="AE44" s="74"/>
      <c r="AF44" s="172"/>
      <c r="AG44" s="172"/>
      <c r="AH44" s="74"/>
      <c r="AI44" s="172"/>
      <c r="AJ44" s="172"/>
      <c r="AK44" s="74"/>
      <c r="AL44" s="172"/>
      <c r="AM44" s="172"/>
      <c r="AN44" s="74"/>
      <c r="AO44" s="172"/>
      <c r="AP44" s="172"/>
      <c r="AQ44" s="209">
        <f t="shared" si="1"/>
        <v>55.60916666666666</v>
      </c>
    </row>
    <row r="45" spans="1:43" s="20" customFormat="1" ht="15.75" customHeight="1">
      <c r="A45" s="59">
        <v>39</v>
      </c>
      <c r="B45" s="19" t="s">
        <v>59</v>
      </c>
      <c r="C45" s="19" t="s">
        <v>16</v>
      </c>
      <c r="D45" s="57">
        <v>52</v>
      </c>
      <c r="E45" s="57"/>
      <c r="F45" s="59">
        <v>12</v>
      </c>
      <c r="G45" s="74">
        <f t="shared" si="0"/>
        <v>132.6</v>
      </c>
      <c r="H45" s="77">
        <v>68.44</v>
      </c>
      <c r="I45" s="74">
        <v>64.16</v>
      </c>
      <c r="J45" s="74"/>
      <c r="K45" s="210"/>
      <c r="L45" s="210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75"/>
      <c r="Y45" s="74"/>
      <c r="Z45" s="172"/>
      <c r="AA45" s="172"/>
      <c r="AB45" s="74"/>
      <c r="AC45" s="172"/>
      <c r="AD45" s="172"/>
      <c r="AE45" s="74"/>
      <c r="AF45" s="172"/>
      <c r="AG45" s="172"/>
      <c r="AH45" s="74"/>
      <c r="AI45" s="172"/>
      <c r="AJ45" s="172"/>
      <c r="AK45" s="74"/>
      <c r="AL45" s="172"/>
      <c r="AM45" s="172"/>
      <c r="AN45" s="74"/>
      <c r="AO45" s="172"/>
      <c r="AP45" s="172"/>
      <c r="AQ45" s="209">
        <f t="shared" si="1"/>
        <v>11.049999999999999</v>
      </c>
    </row>
    <row r="46" spans="1:43" s="20" customFormat="1" ht="15.75" customHeight="1">
      <c r="A46" s="59">
        <v>40</v>
      </c>
      <c r="B46" s="19" t="s">
        <v>59</v>
      </c>
      <c r="C46" s="19" t="s">
        <v>16</v>
      </c>
      <c r="D46" s="57">
        <v>52</v>
      </c>
      <c r="E46" s="57" t="s">
        <v>17</v>
      </c>
      <c r="F46" s="59">
        <f>'[1]МКД'!$H$57</f>
        <v>12</v>
      </c>
      <c r="G46" s="74">
        <f t="shared" si="0"/>
        <v>142.95</v>
      </c>
      <c r="H46" s="77">
        <v>126.34</v>
      </c>
      <c r="I46" s="74">
        <v>16.61</v>
      </c>
      <c r="J46" s="74"/>
      <c r="K46" s="210"/>
      <c r="L46" s="210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75"/>
      <c r="Y46" s="74"/>
      <c r="Z46" s="172"/>
      <c r="AA46" s="172"/>
      <c r="AB46" s="74"/>
      <c r="AC46" s="172"/>
      <c r="AD46" s="172"/>
      <c r="AE46" s="74"/>
      <c r="AF46" s="172"/>
      <c r="AG46" s="172"/>
      <c r="AH46" s="74"/>
      <c r="AI46" s="172"/>
      <c r="AJ46" s="172"/>
      <c r="AK46" s="74"/>
      <c r="AL46" s="172"/>
      <c r="AM46" s="172"/>
      <c r="AN46" s="74"/>
      <c r="AO46" s="172"/>
      <c r="AP46" s="172"/>
      <c r="AQ46" s="209">
        <f t="shared" si="1"/>
        <v>11.9125</v>
      </c>
    </row>
    <row r="47" spans="1:43" s="20" customFormat="1" ht="15.75" customHeight="1">
      <c r="A47" s="59">
        <v>41</v>
      </c>
      <c r="B47" s="19" t="s">
        <v>59</v>
      </c>
      <c r="C47" s="19" t="s">
        <v>16</v>
      </c>
      <c r="D47" s="57">
        <v>53</v>
      </c>
      <c r="E47" s="57"/>
      <c r="F47" s="59">
        <f>'[1]МКД'!$H$58</f>
        <v>12</v>
      </c>
      <c r="G47" s="74">
        <f t="shared" si="0"/>
        <v>59.34</v>
      </c>
      <c r="H47" s="77">
        <v>45.34</v>
      </c>
      <c r="I47" s="74">
        <v>14</v>
      </c>
      <c r="J47" s="74"/>
      <c r="K47" s="210"/>
      <c r="L47" s="210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75"/>
      <c r="Y47" s="74"/>
      <c r="Z47" s="172"/>
      <c r="AA47" s="172"/>
      <c r="AB47" s="74"/>
      <c r="AC47" s="172"/>
      <c r="AD47" s="172"/>
      <c r="AE47" s="74"/>
      <c r="AF47" s="172"/>
      <c r="AG47" s="172"/>
      <c r="AH47" s="74"/>
      <c r="AI47" s="172"/>
      <c r="AJ47" s="172"/>
      <c r="AK47" s="74"/>
      <c r="AL47" s="172"/>
      <c r="AM47" s="172"/>
      <c r="AN47" s="74"/>
      <c r="AO47" s="172"/>
      <c r="AP47" s="172"/>
      <c r="AQ47" s="209">
        <f t="shared" si="1"/>
        <v>4.945</v>
      </c>
    </row>
    <row r="48" spans="1:43" s="20" customFormat="1" ht="15.75" customHeight="1">
      <c r="A48" s="59">
        <v>42</v>
      </c>
      <c r="B48" s="19" t="s">
        <v>59</v>
      </c>
      <c r="C48" s="19" t="s">
        <v>16</v>
      </c>
      <c r="D48" s="57">
        <v>54</v>
      </c>
      <c r="E48" s="57"/>
      <c r="F48" s="59">
        <f>'[1]МКД'!$H$59</f>
        <v>12</v>
      </c>
      <c r="G48" s="74">
        <f t="shared" si="0"/>
        <v>248.98</v>
      </c>
      <c r="H48" s="77">
        <v>260.14</v>
      </c>
      <c r="I48" s="74">
        <v>-11.16</v>
      </c>
      <c r="J48" s="74"/>
      <c r="K48" s="210"/>
      <c r="L48" s="210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75"/>
      <c r="Y48" s="74"/>
      <c r="Z48" s="172"/>
      <c r="AA48" s="172"/>
      <c r="AB48" s="74"/>
      <c r="AC48" s="172"/>
      <c r="AD48" s="172"/>
      <c r="AE48" s="74"/>
      <c r="AF48" s="172"/>
      <c r="AG48" s="172"/>
      <c r="AH48" s="74"/>
      <c r="AI48" s="172"/>
      <c r="AJ48" s="172"/>
      <c r="AK48" s="74"/>
      <c r="AL48" s="172"/>
      <c r="AM48" s="172"/>
      <c r="AN48" s="74"/>
      <c r="AO48" s="172"/>
      <c r="AP48" s="172"/>
      <c r="AQ48" s="209">
        <f t="shared" si="1"/>
        <v>20.74833333333333</v>
      </c>
    </row>
    <row r="49" spans="1:43" s="20" customFormat="1" ht="15.75" customHeight="1">
      <c r="A49" s="59">
        <v>43</v>
      </c>
      <c r="B49" s="19" t="s">
        <v>59</v>
      </c>
      <c r="C49" s="19" t="s">
        <v>16</v>
      </c>
      <c r="D49" s="57">
        <v>55</v>
      </c>
      <c r="E49" s="57"/>
      <c r="F49" s="59">
        <f>'[1]МКД'!$H$60</f>
        <v>12</v>
      </c>
      <c r="G49" s="74">
        <f t="shared" si="0"/>
        <v>167.69</v>
      </c>
      <c r="H49" s="77">
        <v>162.37</v>
      </c>
      <c r="I49" s="74">
        <v>5.32</v>
      </c>
      <c r="J49" s="74"/>
      <c r="K49" s="210"/>
      <c r="L49" s="210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75"/>
      <c r="Y49" s="74"/>
      <c r="Z49" s="172"/>
      <c r="AA49" s="172"/>
      <c r="AB49" s="74"/>
      <c r="AC49" s="172"/>
      <c r="AD49" s="172"/>
      <c r="AE49" s="74"/>
      <c r="AF49" s="172"/>
      <c r="AG49" s="172"/>
      <c r="AH49" s="74"/>
      <c r="AI49" s="172"/>
      <c r="AJ49" s="172"/>
      <c r="AK49" s="74"/>
      <c r="AL49" s="172"/>
      <c r="AM49" s="172"/>
      <c r="AN49" s="74"/>
      <c r="AO49" s="172"/>
      <c r="AP49" s="172"/>
      <c r="AQ49" s="209">
        <f t="shared" si="1"/>
        <v>13.974166666666667</v>
      </c>
    </row>
    <row r="50" spans="1:43" s="20" customFormat="1" ht="15.75" customHeight="1">
      <c r="A50" s="59">
        <v>44</v>
      </c>
      <c r="B50" s="19" t="s">
        <v>59</v>
      </c>
      <c r="C50" s="19" t="s">
        <v>16</v>
      </c>
      <c r="D50" s="57">
        <v>56</v>
      </c>
      <c r="E50" s="57" t="s">
        <v>17</v>
      </c>
      <c r="F50" s="59">
        <v>12</v>
      </c>
      <c r="G50" s="74">
        <f t="shared" si="0"/>
        <v>161.17</v>
      </c>
      <c r="H50" s="77">
        <v>155.75</v>
      </c>
      <c r="I50" s="74">
        <v>5.42</v>
      </c>
      <c r="J50" s="74"/>
      <c r="K50" s="210"/>
      <c r="L50" s="210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75"/>
      <c r="Y50" s="74"/>
      <c r="Z50" s="172"/>
      <c r="AA50" s="172"/>
      <c r="AB50" s="74"/>
      <c r="AC50" s="172"/>
      <c r="AD50" s="172"/>
      <c r="AE50" s="74"/>
      <c r="AF50" s="172"/>
      <c r="AG50" s="172"/>
      <c r="AH50" s="74"/>
      <c r="AI50" s="172"/>
      <c r="AJ50" s="172"/>
      <c r="AK50" s="74"/>
      <c r="AL50" s="172"/>
      <c r="AM50" s="172"/>
      <c r="AN50" s="74"/>
      <c r="AO50" s="172"/>
      <c r="AP50" s="172"/>
      <c r="AQ50" s="209">
        <f t="shared" si="1"/>
        <v>13.430833333333332</v>
      </c>
    </row>
    <row r="51" spans="1:43" s="20" customFormat="1" ht="15.75" customHeight="1">
      <c r="A51" s="59">
        <v>45</v>
      </c>
      <c r="B51" s="19" t="s">
        <v>59</v>
      </c>
      <c r="C51" s="19" t="s">
        <v>49</v>
      </c>
      <c r="D51" s="57">
        <v>2</v>
      </c>
      <c r="E51" s="57"/>
      <c r="F51" s="60">
        <f>'[3]МКД'!$H$70</f>
        <v>12</v>
      </c>
      <c r="G51" s="74">
        <f t="shared" si="0"/>
        <v>67.27</v>
      </c>
      <c r="H51" s="77">
        <v>71.56</v>
      </c>
      <c r="I51" s="74">
        <v>-4.29</v>
      </c>
      <c r="J51" s="74"/>
      <c r="K51" s="210"/>
      <c r="L51" s="210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75"/>
      <c r="Y51" s="74"/>
      <c r="Z51" s="172"/>
      <c r="AA51" s="172"/>
      <c r="AB51" s="74"/>
      <c r="AC51" s="172"/>
      <c r="AD51" s="172"/>
      <c r="AE51" s="74"/>
      <c r="AF51" s="172"/>
      <c r="AG51" s="172"/>
      <c r="AH51" s="74"/>
      <c r="AI51" s="172"/>
      <c r="AJ51" s="172"/>
      <c r="AK51" s="74"/>
      <c r="AL51" s="172"/>
      <c r="AM51" s="172"/>
      <c r="AN51" s="74"/>
      <c r="AO51" s="172"/>
      <c r="AP51" s="172"/>
      <c r="AQ51" s="209">
        <f t="shared" si="1"/>
        <v>5.605833333333333</v>
      </c>
    </row>
    <row r="52" spans="1:43" s="20" customFormat="1" ht="15.75" customHeight="1">
      <c r="A52" s="59">
        <v>46</v>
      </c>
      <c r="B52" s="19" t="s">
        <v>59</v>
      </c>
      <c r="C52" s="19" t="s">
        <v>49</v>
      </c>
      <c r="D52" s="57">
        <v>4</v>
      </c>
      <c r="E52" s="57" t="s">
        <v>17</v>
      </c>
      <c r="F52" s="60">
        <v>12</v>
      </c>
      <c r="G52" s="74">
        <f t="shared" si="0"/>
        <v>32.15</v>
      </c>
      <c r="H52" s="77">
        <v>24.22</v>
      </c>
      <c r="I52" s="74">
        <v>7.93</v>
      </c>
      <c r="J52" s="74"/>
      <c r="K52" s="210"/>
      <c r="L52" s="210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75"/>
      <c r="Y52" s="74"/>
      <c r="Z52" s="172"/>
      <c r="AA52" s="172"/>
      <c r="AB52" s="74"/>
      <c r="AC52" s="172"/>
      <c r="AD52" s="172"/>
      <c r="AE52" s="74"/>
      <c r="AF52" s="172"/>
      <c r="AG52" s="172"/>
      <c r="AH52" s="74"/>
      <c r="AI52" s="172"/>
      <c r="AJ52" s="172"/>
      <c r="AK52" s="74"/>
      <c r="AL52" s="172"/>
      <c r="AM52" s="172"/>
      <c r="AN52" s="74"/>
      <c r="AO52" s="172"/>
      <c r="AP52" s="172"/>
      <c r="AQ52" s="209">
        <f t="shared" si="1"/>
        <v>2.6791666666666667</v>
      </c>
    </row>
    <row r="53" spans="1:43" s="20" customFormat="1" ht="15.75" customHeight="1">
      <c r="A53" s="59">
        <v>47</v>
      </c>
      <c r="B53" s="19" t="s">
        <v>59</v>
      </c>
      <c r="C53" s="19" t="s">
        <v>49</v>
      </c>
      <c r="D53" s="57">
        <v>6</v>
      </c>
      <c r="E53" s="57"/>
      <c r="F53" s="59">
        <f>'[3]МКД'!$H$72</f>
        <v>12</v>
      </c>
      <c r="G53" s="74">
        <f t="shared" si="0"/>
        <v>304.1</v>
      </c>
      <c r="H53" s="77">
        <v>159.89</v>
      </c>
      <c r="I53" s="74">
        <v>144.21</v>
      </c>
      <c r="J53" s="74"/>
      <c r="K53" s="210"/>
      <c r="L53" s="210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75"/>
      <c r="Y53" s="74"/>
      <c r="Z53" s="172"/>
      <c r="AA53" s="172"/>
      <c r="AB53" s="74"/>
      <c r="AC53" s="172"/>
      <c r="AD53" s="172"/>
      <c r="AE53" s="74"/>
      <c r="AF53" s="172"/>
      <c r="AG53" s="172"/>
      <c r="AH53" s="74"/>
      <c r="AI53" s="172"/>
      <c r="AJ53" s="172"/>
      <c r="AK53" s="74"/>
      <c r="AL53" s="172"/>
      <c r="AM53" s="172"/>
      <c r="AN53" s="74"/>
      <c r="AO53" s="172"/>
      <c r="AP53" s="172"/>
      <c r="AQ53" s="209">
        <f t="shared" si="1"/>
        <v>25.34166666666667</v>
      </c>
    </row>
    <row r="54" spans="1:43" s="20" customFormat="1" ht="15.75" customHeight="1">
      <c r="A54" s="59">
        <v>48</v>
      </c>
      <c r="B54" s="19" t="s">
        <v>59</v>
      </c>
      <c r="C54" s="19" t="s">
        <v>49</v>
      </c>
      <c r="D54" s="57">
        <v>8</v>
      </c>
      <c r="E54" s="57" t="s">
        <v>18</v>
      </c>
      <c r="F54" s="59">
        <f>'[3]МКД'!$H$73</f>
        <v>12</v>
      </c>
      <c r="G54" s="74">
        <f t="shared" si="0"/>
        <v>245.60000000000002</v>
      </c>
      <c r="H54" s="77">
        <v>234.05</v>
      </c>
      <c r="I54" s="74">
        <v>11.55</v>
      </c>
      <c r="J54" s="74"/>
      <c r="K54" s="210"/>
      <c r="L54" s="210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75"/>
      <c r="Y54" s="74"/>
      <c r="Z54" s="172"/>
      <c r="AA54" s="172"/>
      <c r="AB54" s="74"/>
      <c r="AC54" s="172"/>
      <c r="AD54" s="172"/>
      <c r="AE54" s="74"/>
      <c r="AF54" s="172"/>
      <c r="AG54" s="172"/>
      <c r="AH54" s="74"/>
      <c r="AI54" s="172"/>
      <c r="AJ54" s="172"/>
      <c r="AK54" s="74"/>
      <c r="AL54" s="172"/>
      <c r="AM54" s="172"/>
      <c r="AN54" s="74"/>
      <c r="AO54" s="172"/>
      <c r="AP54" s="172"/>
      <c r="AQ54" s="209">
        <f t="shared" si="1"/>
        <v>20.46666666666667</v>
      </c>
    </row>
    <row r="55" spans="1:43" s="20" customFormat="1" ht="15.75" customHeight="1">
      <c r="A55" s="59">
        <v>49</v>
      </c>
      <c r="B55" s="19" t="s">
        <v>59</v>
      </c>
      <c r="C55" s="19" t="s">
        <v>49</v>
      </c>
      <c r="D55" s="57">
        <v>10</v>
      </c>
      <c r="E55" s="57" t="s">
        <v>18</v>
      </c>
      <c r="F55" s="59">
        <f>'[3]МКД'!$H$74</f>
        <v>8</v>
      </c>
      <c r="G55" s="74">
        <f t="shared" si="0"/>
        <v>59.400000000000006</v>
      </c>
      <c r="H55" s="77">
        <v>48.09</v>
      </c>
      <c r="I55" s="74">
        <v>11.31</v>
      </c>
      <c r="J55" s="74"/>
      <c r="K55" s="210"/>
      <c r="L55" s="210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5"/>
      <c r="X55" s="75"/>
      <c r="Y55" s="74"/>
      <c r="Z55" s="172"/>
      <c r="AA55" s="172"/>
      <c r="AB55" s="74"/>
      <c r="AC55" s="172"/>
      <c r="AD55" s="172"/>
      <c r="AE55" s="74"/>
      <c r="AF55" s="172"/>
      <c r="AG55" s="172"/>
      <c r="AH55" s="74"/>
      <c r="AI55" s="172"/>
      <c r="AJ55" s="172"/>
      <c r="AK55" s="74"/>
      <c r="AL55" s="172"/>
      <c r="AM55" s="172"/>
      <c r="AN55" s="74"/>
      <c r="AO55" s="172"/>
      <c r="AP55" s="172"/>
      <c r="AQ55" s="209">
        <f t="shared" si="1"/>
        <v>7.425000000000001</v>
      </c>
    </row>
    <row r="56" spans="1:43" s="20" customFormat="1" ht="15.75" customHeight="1">
      <c r="A56" s="59">
        <v>50</v>
      </c>
      <c r="B56" s="19" t="s">
        <v>59</v>
      </c>
      <c r="C56" s="19" t="s">
        <v>56</v>
      </c>
      <c r="D56" s="57">
        <v>2</v>
      </c>
      <c r="E56" s="57"/>
      <c r="F56" s="59">
        <f>'[3]МКД'!$H$75</f>
        <v>24</v>
      </c>
      <c r="G56" s="74">
        <f t="shared" si="0"/>
        <v>438.10999999999996</v>
      </c>
      <c r="H56" s="77">
        <v>76.33</v>
      </c>
      <c r="I56" s="74">
        <v>361.78</v>
      </c>
      <c r="J56" s="74"/>
      <c r="K56" s="210"/>
      <c r="L56" s="210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75"/>
      <c r="Y56" s="74"/>
      <c r="Z56" s="172"/>
      <c r="AA56" s="172"/>
      <c r="AB56" s="74"/>
      <c r="AC56" s="172"/>
      <c r="AD56" s="172"/>
      <c r="AE56" s="74"/>
      <c r="AF56" s="172"/>
      <c r="AG56" s="172"/>
      <c r="AH56" s="74"/>
      <c r="AI56" s="172"/>
      <c r="AJ56" s="172"/>
      <c r="AK56" s="74"/>
      <c r="AL56" s="172"/>
      <c r="AM56" s="172"/>
      <c r="AN56" s="74"/>
      <c r="AO56" s="172"/>
      <c r="AP56" s="172"/>
      <c r="AQ56" s="209">
        <f t="shared" si="1"/>
        <v>18.254583333333333</v>
      </c>
    </row>
    <row r="57" spans="1:43" s="20" customFormat="1" ht="15.75" customHeight="1">
      <c r="A57" s="59">
        <v>51</v>
      </c>
      <c r="B57" s="19" t="s">
        <v>59</v>
      </c>
      <c r="C57" s="19" t="s">
        <v>56</v>
      </c>
      <c r="D57" s="57">
        <v>3</v>
      </c>
      <c r="E57" s="57"/>
      <c r="F57" s="59">
        <f>'[3]МКД'!$H$76</f>
        <v>72</v>
      </c>
      <c r="G57" s="74">
        <f t="shared" si="0"/>
        <v>1497.35</v>
      </c>
      <c r="H57" s="77">
        <v>964.2</v>
      </c>
      <c r="I57" s="74">
        <v>533.15</v>
      </c>
      <c r="J57" s="74"/>
      <c r="K57" s="210"/>
      <c r="L57" s="210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75"/>
      <c r="Y57" s="74"/>
      <c r="Z57" s="172"/>
      <c r="AA57" s="172"/>
      <c r="AB57" s="74"/>
      <c r="AC57" s="172"/>
      <c r="AD57" s="172"/>
      <c r="AE57" s="74"/>
      <c r="AF57" s="172"/>
      <c r="AG57" s="172"/>
      <c r="AH57" s="74"/>
      <c r="AI57" s="172"/>
      <c r="AJ57" s="172"/>
      <c r="AK57" s="74"/>
      <c r="AL57" s="172"/>
      <c r="AM57" s="172"/>
      <c r="AN57" s="74"/>
      <c r="AO57" s="172"/>
      <c r="AP57" s="172"/>
      <c r="AQ57" s="209">
        <f t="shared" si="1"/>
        <v>20.796527777777776</v>
      </c>
    </row>
    <row r="58" spans="1:43" s="20" customFormat="1" ht="15.75" customHeight="1">
      <c r="A58" s="59">
        <v>52</v>
      </c>
      <c r="B58" s="19" t="s">
        <v>59</v>
      </c>
      <c r="C58" s="19" t="s">
        <v>34</v>
      </c>
      <c r="D58" s="57">
        <v>7</v>
      </c>
      <c r="E58" s="57"/>
      <c r="F58" s="59">
        <f>'[3]МКД'!$H$77</f>
        <v>4</v>
      </c>
      <c r="G58" s="74">
        <f t="shared" si="0"/>
        <v>149.54000000000002</v>
      </c>
      <c r="H58" s="77">
        <v>6.02</v>
      </c>
      <c r="I58" s="74">
        <v>143.52</v>
      </c>
      <c r="J58" s="74"/>
      <c r="K58" s="210"/>
      <c r="L58" s="210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75"/>
      <c r="Y58" s="74"/>
      <c r="Z58" s="172"/>
      <c r="AA58" s="172"/>
      <c r="AB58" s="74"/>
      <c r="AC58" s="172"/>
      <c r="AD58" s="172"/>
      <c r="AE58" s="74"/>
      <c r="AF58" s="172"/>
      <c r="AG58" s="172"/>
      <c r="AH58" s="74"/>
      <c r="AI58" s="172"/>
      <c r="AJ58" s="172"/>
      <c r="AK58" s="74"/>
      <c r="AL58" s="172"/>
      <c r="AM58" s="172"/>
      <c r="AN58" s="74"/>
      <c r="AO58" s="172"/>
      <c r="AP58" s="172"/>
      <c r="AQ58" s="209">
        <f t="shared" si="1"/>
        <v>37.385000000000005</v>
      </c>
    </row>
    <row r="59" spans="1:43" s="20" customFormat="1" ht="15.75" customHeight="1">
      <c r="A59" s="59">
        <v>53</v>
      </c>
      <c r="B59" s="19" t="s">
        <v>59</v>
      </c>
      <c r="C59" s="19" t="s">
        <v>34</v>
      </c>
      <c r="D59" s="57">
        <v>9</v>
      </c>
      <c r="E59" s="57"/>
      <c r="F59" s="59">
        <f>'[3]МКД'!$H$78</f>
        <v>12</v>
      </c>
      <c r="G59" s="74">
        <f t="shared" si="0"/>
        <v>153.17000000000002</v>
      </c>
      <c r="H59" s="77">
        <v>149.49</v>
      </c>
      <c r="I59" s="74">
        <v>3.68</v>
      </c>
      <c r="J59" s="74"/>
      <c r="K59" s="210"/>
      <c r="L59" s="210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5"/>
      <c r="X59" s="75"/>
      <c r="Y59" s="74"/>
      <c r="Z59" s="172"/>
      <c r="AA59" s="172"/>
      <c r="AB59" s="74"/>
      <c r="AC59" s="172"/>
      <c r="AD59" s="172"/>
      <c r="AE59" s="74"/>
      <c r="AF59" s="172"/>
      <c r="AG59" s="172"/>
      <c r="AH59" s="74"/>
      <c r="AI59" s="172"/>
      <c r="AJ59" s="172"/>
      <c r="AK59" s="74"/>
      <c r="AL59" s="172"/>
      <c r="AM59" s="172"/>
      <c r="AN59" s="74"/>
      <c r="AO59" s="172"/>
      <c r="AP59" s="172"/>
      <c r="AQ59" s="209">
        <f t="shared" si="1"/>
        <v>12.764166666666668</v>
      </c>
    </row>
    <row r="60" spans="1:43" s="20" customFormat="1" ht="15.75" customHeight="1">
      <c r="A60" s="59">
        <v>54</v>
      </c>
      <c r="B60" s="19" t="s">
        <v>59</v>
      </c>
      <c r="C60" s="19" t="s">
        <v>34</v>
      </c>
      <c r="D60" s="57">
        <v>9</v>
      </c>
      <c r="E60" s="57" t="s">
        <v>17</v>
      </c>
      <c r="F60" s="59">
        <f>'[3]МКД'!$H$79</f>
        <v>12</v>
      </c>
      <c r="G60" s="74">
        <f t="shared" si="0"/>
        <v>68.06</v>
      </c>
      <c r="H60" s="77">
        <v>50.99</v>
      </c>
      <c r="I60" s="74">
        <v>17.07</v>
      </c>
      <c r="J60" s="74"/>
      <c r="K60" s="210"/>
      <c r="L60" s="210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75"/>
      <c r="Y60" s="74"/>
      <c r="Z60" s="172"/>
      <c r="AA60" s="172"/>
      <c r="AB60" s="74"/>
      <c r="AC60" s="172"/>
      <c r="AD60" s="172"/>
      <c r="AE60" s="74"/>
      <c r="AF60" s="172"/>
      <c r="AG60" s="172"/>
      <c r="AH60" s="74"/>
      <c r="AI60" s="172"/>
      <c r="AJ60" s="172"/>
      <c r="AK60" s="74"/>
      <c r="AL60" s="172"/>
      <c r="AM60" s="172"/>
      <c r="AN60" s="74"/>
      <c r="AO60" s="172"/>
      <c r="AP60" s="172"/>
      <c r="AQ60" s="209">
        <f t="shared" si="1"/>
        <v>5.671666666666667</v>
      </c>
    </row>
    <row r="61" spans="1:43" s="20" customFormat="1" ht="15.75" customHeight="1">
      <c r="A61" s="59">
        <v>55</v>
      </c>
      <c r="B61" s="19" t="s">
        <v>59</v>
      </c>
      <c r="C61" s="19" t="s">
        <v>34</v>
      </c>
      <c r="D61" s="57">
        <v>11</v>
      </c>
      <c r="E61" s="57"/>
      <c r="F61" s="59">
        <f>'[3]МКД'!$H$80</f>
        <v>12</v>
      </c>
      <c r="G61" s="74">
        <f t="shared" si="0"/>
        <v>756.34</v>
      </c>
      <c r="H61" s="77">
        <v>218.11</v>
      </c>
      <c r="I61" s="74">
        <v>538.23</v>
      </c>
      <c r="J61" s="74"/>
      <c r="K61" s="210"/>
      <c r="L61" s="210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75"/>
      <c r="Y61" s="74"/>
      <c r="Z61" s="172"/>
      <c r="AA61" s="172"/>
      <c r="AB61" s="74"/>
      <c r="AC61" s="172"/>
      <c r="AD61" s="172"/>
      <c r="AE61" s="74"/>
      <c r="AF61" s="172"/>
      <c r="AG61" s="172"/>
      <c r="AH61" s="74"/>
      <c r="AI61" s="172"/>
      <c r="AJ61" s="172"/>
      <c r="AK61" s="74"/>
      <c r="AL61" s="172"/>
      <c r="AM61" s="172"/>
      <c r="AN61" s="74"/>
      <c r="AO61" s="172"/>
      <c r="AP61" s="172"/>
      <c r="AQ61" s="209">
        <f t="shared" si="1"/>
        <v>63.028333333333336</v>
      </c>
    </row>
    <row r="62" spans="1:43" s="20" customFormat="1" ht="15.75" customHeight="1">
      <c r="A62" s="59">
        <v>56</v>
      </c>
      <c r="B62" s="19" t="s">
        <v>59</v>
      </c>
      <c r="C62" s="19" t="s">
        <v>34</v>
      </c>
      <c r="D62" s="57">
        <v>11</v>
      </c>
      <c r="E62" s="57" t="s">
        <v>17</v>
      </c>
      <c r="F62" s="59">
        <f>'[3]МКД'!$H$81</f>
        <v>12</v>
      </c>
      <c r="G62" s="74">
        <f t="shared" si="0"/>
        <v>257.23</v>
      </c>
      <c r="H62" s="77">
        <v>192.95</v>
      </c>
      <c r="I62" s="74">
        <v>64.28</v>
      </c>
      <c r="J62" s="74"/>
      <c r="K62" s="210"/>
      <c r="L62" s="210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75"/>
      <c r="Y62" s="74"/>
      <c r="Z62" s="172"/>
      <c r="AA62" s="172"/>
      <c r="AB62" s="74"/>
      <c r="AC62" s="172"/>
      <c r="AD62" s="172"/>
      <c r="AE62" s="74"/>
      <c r="AF62" s="172"/>
      <c r="AG62" s="172"/>
      <c r="AH62" s="74"/>
      <c r="AI62" s="172"/>
      <c r="AJ62" s="172"/>
      <c r="AK62" s="74"/>
      <c r="AL62" s="172"/>
      <c r="AM62" s="172"/>
      <c r="AN62" s="74"/>
      <c r="AO62" s="172"/>
      <c r="AP62" s="172"/>
      <c r="AQ62" s="209">
        <f t="shared" si="1"/>
        <v>21.435833333333335</v>
      </c>
    </row>
    <row r="63" spans="1:43" s="20" customFormat="1" ht="15.75" customHeight="1">
      <c r="A63" s="59">
        <v>57</v>
      </c>
      <c r="B63" s="19" t="s">
        <v>59</v>
      </c>
      <c r="C63" s="19" t="s">
        <v>34</v>
      </c>
      <c r="D63" s="57">
        <v>34</v>
      </c>
      <c r="E63" s="57"/>
      <c r="F63" s="59">
        <f>'[3]МКД'!$H$85</f>
        <v>12</v>
      </c>
      <c r="G63" s="74">
        <f t="shared" si="0"/>
        <v>327.52</v>
      </c>
      <c r="H63" s="77">
        <v>16.28</v>
      </c>
      <c r="I63" s="74">
        <v>311.24</v>
      </c>
      <c r="J63" s="74"/>
      <c r="K63" s="210"/>
      <c r="L63" s="210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75"/>
      <c r="Y63" s="74"/>
      <c r="Z63" s="172"/>
      <c r="AA63" s="172"/>
      <c r="AB63" s="74"/>
      <c r="AC63" s="172"/>
      <c r="AD63" s="172"/>
      <c r="AE63" s="74"/>
      <c r="AF63" s="172"/>
      <c r="AG63" s="172"/>
      <c r="AH63" s="74"/>
      <c r="AI63" s="172"/>
      <c r="AJ63" s="172"/>
      <c r="AK63" s="74"/>
      <c r="AL63" s="172"/>
      <c r="AM63" s="172"/>
      <c r="AN63" s="74"/>
      <c r="AO63" s="172"/>
      <c r="AP63" s="172"/>
      <c r="AQ63" s="209">
        <f t="shared" si="1"/>
        <v>27.293333333333333</v>
      </c>
    </row>
    <row r="64" spans="1:43" s="20" customFormat="1" ht="15.75" customHeight="1">
      <c r="A64" s="59">
        <v>58</v>
      </c>
      <c r="B64" s="19" t="s">
        <v>59</v>
      </c>
      <c r="C64" s="19" t="s">
        <v>50</v>
      </c>
      <c r="D64" s="57">
        <v>13</v>
      </c>
      <c r="E64" s="57"/>
      <c r="F64" s="59">
        <f>'[3]МКД'!$H$86</f>
        <v>12</v>
      </c>
      <c r="G64" s="74">
        <f t="shared" si="0"/>
        <v>864.3199999999999</v>
      </c>
      <c r="H64" s="77">
        <v>220.67</v>
      </c>
      <c r="I64" s="74">
        <v>643.65</v>
      </c>
      <c r="J64" s="74"/>
      <c r="K64" s="210"/>
      <c r="L64" s="210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75"/>
      <c r="Y64" s="74"/>
      <c r="Z64" s="172"/>
      <c r="AA64" s="172"/>
      <c r="AB64" s="74"/>
      <c r="AC64" s="172"/>
      <c r="AD64" s="172"/>
      <c r="AE64" s="74"/>
      <c r="AF64" s="172"/>
      <c r="AG64" s="172"/>
      <c r="AH64" s="74"/>
      <c r="AI64" s="172"/>
      <c r="AJ64" s="172"/>
      <c r="AK64" s="74"/>
      <c r="AL64" s="172"/>
      <c r="AM64" s="172"/>
      <c r="AN64" s="74"/>
      <c r="AO64" s="172"/>
      <c r="AP64" s="172"/>
      <c r="AQ64" s="209">
        <f t="shared" si="1"/>
        <v>72.02666666666666</v>
      </c>
    </row>
    <row r="65" spans="1:43" s="20" customFormat="1" ht="15.75" customHeight="1">
      <c r="A65" s="59">
        <v>59</v>
      </c>
      <c r="B65" s="19" t="s">
        <v>59</v>
      </c>
      <c r="C65" s="19" t="s">
        <v>57</v>
      </c>
      <c r="D65" s="57">
        <v>1</v>
      </c>
      <c r="E65" s="57"/>
      <c r="F65" s="59">
        <f>'[3]МКД'!$H$87</f>
        <v>10</v>
      </c>
      <c r="G65" s="74">
        <f t="shared" si="0"/>
        <v>133.87</v>
      </c>
      <c r="H65" s="77">
        <v>10.45</v>
      </c>
      <c r="I65" s="74">
        <v>123.42</v>
      </c>
      <c r="J65" s="74"/>
      <c r="K65" s="210"/>
      <c r="L65" s="210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5"/>
      <c r="X65" s="75"/>
      <c r="Y65" s="74"/>
      <c r="Z65" s="172"/>
      <c r="AA65" s="172"/>
      <c r="AB65" s="74"/>
      <c r="AC65" s="172"/>
      <c r="AD65" s="172"/>
      <c r="AE65" s="74"/>
      <c r="AF65" s="172"/>
      <c r="AG65" s="172"/>
      <c r="AH65" s="74"/>
      <c r="AI65" s="172"/>
      <c r="AJ65" s="172"/>
      <c r="AK65" s="74"/>
      <c r="AL65" s="172"/>
      <c r="AM65" s="172"/>
      <c r="AN65" s="74"/>
      <c r="AO65" s="172"/>
      <c r="AP65" s="172"/>
      <c r="AQ65" s="209">
        <f t="shared" si="1"/>
        <v>13.387</v>
      </c>
    </row>
    <row r="66" spans="1:43" s="20" customFormat="1" ht="15.75" customHeight="1">
      <c r="A66" s="59">
        <v>60</v>
      </c>
      <c r="B66" s="19" t="s">
        <v>59</v>
      </c>
      <c r="C66" s="19" t="s">
        <v>57</v>
      </c>
      <c r="D66" s="57">
        <v>2</v>
      </c>
      <c r="E66" s="57"/>
      <c r="F66" s="59">
        <f>'[3]МКД'!$H$88</f>
        <v>12</v>
      </c>
      <c r="G66" s="74">
        <f t="shared" si="0"/>
        <v>167.16</v>
      </c>
      <c r="H66" s="77">
        <v>64.42</v>
      </c>
      <c r="I66" s="74">
        <v>102.74</v>
      </c>
      <c r="J66" s="74"/>
      <c r="K66" s="210"/>
      <c r="L66" s="210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5"/>
      <c r="X66" s="75"/>
      <c r="Y66" s="74"/>
      <c r="Z66" s="172"/>
      <c r="AA66" s="172"/>
      <c r="AB66" s="74"/>
      <c r="AC66" s="172"/>
      <c r="AD66" s="172"/>
      <c r="AE66" s="74"/>
      <c r="AF66" s="172"/>
      <c r="AG66" s="172"/>
      <c r="AH66" s="74"/>
      <c r="AI66" s="172"/>
      <c r="AJ66" s="172"/>
      <c r="AK66" s="74"/>
      <c r="AL66" s="172"/>
      <c r="AM66" s="172"/>
      <c r="AN66" s="74"/>
      <c r="AO66" s="172"/>
      <c r="AP66" s="172"/>
      <c r="AQ66" s="209">
        <f t="shared" si="1"/>
        <v>13.93</v>
      </c>
    </row>
    <row r="67" spans="1:43" s="20" customFormat="1" ht="15.75" customHeight="1">
      <c r="A67" s="59">
        <v>61</v>
      </c>
      <c r="B67" s="19" t="s">
        <v>59</v>
      </c>
      <c r="C67" s="19" t="s">
        <v>57</v>
      </c>
      <c r="D67" s="57">
        <v>3</v>
      </c>
      <c r="E67" s="57"/>
      <c r="F67" s="59">
        <f>'[3]МКД'!$H$89</f>
        <v>12</v>
      </c>
      <c r="G67" s="74">
        <f t="shared" si="0"/>
        <v>949.0600000000001</v>
      </c>
      <c r="H67" s="77">
        <v>407.11</v>
      </c>
      <c r="I67" s="74">
        <v>541.95</v>
      </c>
      <c r="J67" s="74"/>
      <c r="K67" s="210"/>
      <c r="L67" s="210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5"/>
      <c r="X67" s="75"/>
      <c r="Y67" s="74"/>
      <c r="Z67" s="172"/>
      <c r="AA67" s="172"/>
      <c r="AB67" s="74"/>
      <c r="AC67" s="172"/>
      <c r="AD67" s="172"/>
      <c r="AE67" s="74"/>
      <c r="AF67" s="172"/>
      <c r="AG67" s="172"/>
      <c r="AH67" s="74"/>
      <c r="AI67" s="172"/>
      <c r="AJ67" s="172"/>
      <c r="AK67" s="74"/>
      <c r="AL67" s="172"/>
      <c r="AM67" s="172"/>
      <c r="AN67" s="74"/>
      <c r="AO67" s="172"/>
      <c r="AP67" s="172"/>
      <c r="AQ67" s="209">
        <f t="shared" si="1"/>
        <v>79.08833333333334</v>
      </c>
    </row>
    <row r="68" spans="1:43" s="20" customFormat="1" ht="15.75" customHeight="1">
      <c r="A68" s="59">
        <v>62</v>
      </c>
      <c r="B68" s="19" t="s">
        <v>59</v>
      </c>
      <c r="C68" s="19" t="s">
        <v>57</v>
      </c>
      <c r="D68" s="197">
        <v>15</v>
      </c>
      <c r="E68" s="57"/>
      <c r="F68" s="59">
        <f>'[3]МКД'!$H$91</f>
        <v>12</v>
      </c>
      <c r="G68" s="74">
        <f t="shared" si="0"/>
        <v>98.51</v>
      </c>
      <c r="H68" s="77">
        <v>23.98</v>
      </c>
      <c r="I68" s="74">
        <v>74.53</v>
      </c>
      <c r="J68" s="74"/>
      <c r="K68" s="210"/>
      <c r="L68" s="210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5"/>
      <c r="X68" s="75"/>
      <c r="Y68" s="74"/>
      <c r="Z68" s="172"/>
      <c r="AA68" s="172"/>
      <c r="AB68" s="74"/>
      <c r="AC68" s="172"/>
      <c r="AD68" s="172"/>
      <c r="AE68" s="74"/>
      <c r="AF68" s="172"/>
      <c r="AG68" s="172"/>
      <c r="AH68" s="74"/>
      <c r="AI68" s="172"/>
      <c r="AJ68" s="172"/>
      <c r="AK68" s="74"/>
      <c r="AL68" s="172"/>
      <c r="AM68" s="172"/>
      <c r="AN68" s="74"/>
      <c r="AO68" s="172"/>
      <c r="AP68" s="172"/>
      <c r="AQ68" s="209">
        <f t="shared" si="1"/>
        <v>8.209166666666667</v>
      </c>
    </row>
    <row r="69" spans="1:43" s="20" customFormat="1" ht="15.75" customHeight="1">
      <c r="A69" s="59">
        <v>63</v>
      </c>
      <c r="B69" s="19" t="s">
        <v>59</v>
      </c>
      <c r="C69" s="19" t="s">
        <v>57</v>
      </c>
      <c r="D69" s="197">
        <v>17</v>
      </c>
      <c r="E69" s="57" t="s">
        <v>18</v>
      </c>
      <c r="F69" s="59">
        <f>'[3]МКД'!$H$92</f>
        <v>12</v>
      </c>
      <c r="G69" s="74">
        <f t="shared" si="0"/>
        <v>218.41000000000003</v>
      </c>
      <c r="H69" s="77">
        <v>33.2</v>
      </c>
      <c r="I69" s="74">
        <v>185.21</v>
      </c>
      <c r="J69" s="74"/>
      <c r="K69" s="210"/>
      <c r="L69" s="210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  <c r="X69" s="75"/>
      <c r="Y69" s="74"/>
      <c r="Z69" s="172"/>
      <c r="AA69" s="172"/>
      <c r="AB69" s="74"/>
      <c r="AC69" s="172"/>
      <c r="AD69" s="172"/>
      <c r="AE69" s="74"/>
      <c r="AF69" s="172"/>
      <c r="AG69" s="172"/>
      <c r="AH69" s="74"/>
      <c r="AI69" s="172"/>
      <c r="AJ69" s="172"/>
      <c r="AK69" s="74"/>
      <c r="AL69" s="172"/>
      <c r="AM69" s="172"/>
      <c r="AN69" s="74"/>
      <c r="AO69" s="172"/>
      <c r="AP69" s="172"/>
      <c r="AQ69" s="209">
        <f t="shared" si="1"/>
        <v>18.200833333333335</v>
      </c>
    </row>
    <row r="70" spans="1:43" s="20" customFormat="1" ht="15.75" customHeight="1">
      <c r="A70" s="59">
        <v>64</v>
      </c>
      <c r="B70" s="19" t="s">
        <v>59</v>
      </c>
      <c r="C70" s="19" t="s">
        <v>57</v>
      </c>
      <c r="D70" s="57">
        <v>20</v>
      </c>
      <c r="E70" s="57"/>
      <c r="F70" s="59">
        <f>'[3]МКД'!$H$93</f>
        <v>20</v>
      </c>
      <c r="G70" s="74">
        <f aca="true" t="shared" si="2" ref="G70:G130">SUM(H70:I70)</f>
        <v>661.24</v>
      </c>
      <c r="H70" s="77">
        <v>513.65</v>
      </c>
      <c r="I70" s="74">
        <v>147.59</v>
      </c>
      <c r="J70" s="74"/>
      <c r="K70" s="210"/>
      <c r="L70" s="210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5"/>
      <c r="X70" s="75"/>
      <c r="Y70" s="74"/>
      <c r="Z70" s="172"/>
      <c r="AA70" s="172"/>
      <c r="AB70" s="74"/>
      <c r="AC70" s="172"/>
      <c r="AD70" s="172"/>
      <c r="AE70" s="74"/>
      <c r="AF70" s="172"/>
      <c r="AG70" s="172"/>
      <c r="AH70" s="74"/>
      <c r="AI70" s="172"/>
      <c r="AJ70" s="172"/>
      <c r="AK70" s="74"/>
      <c r="AL70" s="172"/>
      <c r="AM70" s="172"/>
      <c r="AN70" s="74"/>
      <c r="AO70" s="172"/>
      <c r="AP70" s="172"/>
      <c r="AQ70" s="209">
        <f t="shared" si="1"/>
        <v>33.062</v>
      </c>
    </row>
    <row r="71" spans="1:43" s="20" customFormat="1" ht="15.75" customHeight="1">
      <c r="A71" s="59">
        <v>65</v>
      </c>
      <c r="B71" s="19" t="s">
        <v>59</v>
      </c>
      <c r="C71" s="19" t="s">
        <v>35</v>
      </c>
      <c r="D71" s="57">
        <v>10</v>
      </c>
      <c r="E71" s="57"/>
      <c r="F71" s="59">
        <f>'[3]МКД'!$H$96</f>
        <v>8</v>
      </c>
      <c r="G71" s="74">
        <f t="shared" si="2"/>
        <v>416.41999999999996</v>
      </c>
      <c r="H71" s="77">
        <v>163.6</v>
      </c>
      <c r="I71" s="74">
        <v>252.82</v>
      </c>
      <c r="J71" s="74"/>
      <c r="K71" s="210"/>
      <c r="L71" s="210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5"/>
      <c r="X71" s="75"/>
      <c r="Y71" s="74"/>
      <c r="Z71" s="172"/>
      <c r="AA71" s="172"/>
      <c r="AB71" s="74"/>
      <c r="AC71" s="172"/>
      <c r="AD71" s="172"/>
      <c r="AE71" s="74"/>
      <c r="AF71" s="172"/>
      <c r="AG71" s="172"/>
      <c r="AH71" s="74"/>
      <c r="AI71" s="172"/>
      <c r="AJ71" s="172"/>
      <c r="AK71" s="74"/>
      <c r="AL71" s="172"/>
      <c r="AM71" s="172"/>
      <c r="AN71" s="74"/>
      <c r="AO71" s="172"/>
      <c r="AP71" s="172"/>
      <c r="AQ71" s="209">
        <f aca="true" t="shared" si="3" ref="AQ71:AQ131">G71/F71</f>
        <v>52.052499999999995</v>
      </c>
    </row>
    <row r="72" spans="1:43" s="20" customFormat="1" ht="15.75" customHeight="1">
      <c r="A72" s="59">
        <v>66</v>
      </c>
      <c r="B72" s="19" t="s">
        <v>59</v>
      </c>
      <c r="C72" s="19" t="s">
        <v>35</v>
      </c>
      <c r="D72" s="57">
        <v>20</v>
      </c>
      <c r="E72" s="57"/>
      <c r="F72" s="59">
        <f>'[3]МКД'!$H$97</f>
        <v>8</v>
      </c>
      <c r="G72" s="74">
        <f t="shared" si="2"/>
        <v>105.86</v>
      </c>
      <c r="H72" s="77">
        <v>31.87</v>
      </c>
      <c r="I72" s="74">
        <v>73.99</v>
      </c>
      <c r="J72" s="74"/>
      <c r="K72" s="210"/>
      <c r="L72" s="210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5"/>
      <c r="X72" s="75"/>
      <c r="Y72" s="74"/>
      <c r="Z72" s="172"/>
      <c r="AA72" s="172"/>
      <c r="AB72" s="74"/>
      <c r="AC72" s="172"/>
      <c r="AD72" s="172"/>
      <c r="AE72" s="74"/>
      <c r="AF72" s="172"/>
      <c r="AG72" s="172"/>
      <c r="AH72" s="74"/>
      <c r="AI72" s="172"/>
      <c r="AJ72" s="172"/>
      <c r="AK72" s="74"/>
      <c r="AL72" s="172"/>
      <c r="AM72" s="172"/>
      <c r="AN72" s="74"/>
      <c r="AO72" s="172"/>
      <c r="AP72" s="172"/>
      <c r="AQ72" s="209">
        <f t="shared" si="3"/>
        <v>13.2325</v>
      </c>
    </row>
    <row r="73" spans="1:43" s="20" customFormat="1" ht="15.75" customHeight="1">
      <c r="A73" s="59">
        <v>67</v>
      </c>
      <c r="B73" s="19" t="s">
        <v>59</v>
      </c>
      <c r="C73" s="19" t="s">
        <v>35</v>
      </c>
      <c r="D73" s="57">
        <v>24</v>
      </c>
      <c r="E73" s="57"/>
      <c r="F73" s="59">
        <v>16</v>
      </c>
      <c r="G73" s="74">
        <f t="shared" si="2"/>
        <v>75.21</v>
      </c>
      <c r="H73" s="77">
        <v>75.21</v>
      </c>
      <c r="I73" s="74"/>
      <c r="J73" s="74"/>
      <c r="K73" s="210"/>
      <c r="L73" s="210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5"/>
      <c r="X73" s="75"/>
      <c r="Y73" s="74"/>
      <c r="Z73" s="172"/>
      <c r="AA73" s="172"/>
      <c r="AB73" s="74"/>
      <c r="AC73" s="172"/>
      <c r="AD73" s="172"/>
      <c r="AE73" s="74"/>
      <c r="AF73" s="172"/>
      <c r="AG73" s="172"/>
      <c r="AH73" s="74"/>
      <c r="AI73" s="172"/>
      <c r="AJ73" s="172"/>
      <c r="AK73" s="74"/>
      <c r="AL73" s="172"/>
      <c r="AM73" s="172"/>
      <c r="AN73" s="74"/>
      <c r="AO73" s="172"/>
      <c r="AP73" s="172"/>
      <c r="AQ73" s="209">
        <f t="shared" si="3"/>
        <v>4.700625</v>
      </c>
    </row>
    <row r="74" spans="1:43" s="20" customFormat="1" ht="15.75" customHeight="1">
      <c r="A74" s="59">
        <v>68</v>
      </c>
      <c r="B74" s="19" t="s">
        <v>59</v>
      </c>
      <c r="C74" s="19" t="s">
        <v>35</v>
      </c>
      <c r="D74" s="57">
        <v>25</v>
      </c>
      <c r="E74" s="57"/>
      <c r="F74" s="59">
        <f>'[3]МКД'!$H$99</f>
        <v>12</v>
      </c>
      <c r="G74" s="74">
        <f t="shared" si="2"/>
        <v>70.05</v>
      </c>
      <c r="H74" s="77">
        <v>15.1</v>
      </c>
      <c r="I74" s="74">
        <v>54.95</v>
      </c>
      <c r="J74" s="74"/>
      <c r="K74" s="210"/>
      <c r="L74" s="210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  <c r="X74" s="75"/>
      <c r="Y74" s="74"/>
      <c r="Z74" s="172"/>
      <c r="AA74" s="172"/>
      <c r="AB74" s="74"/>
      <c r="AC74" s="172"/>
      <c r="AD74" s="172"/>
      <c r="AE74" s="74"/>
      <c r="AF74" s="172"/>
      <c r="AG74" s="172"/>
      <c r="AH74" s="74"/>
      <c r="AI74" s="172"/>
      <c r="AJ74" s="172"/>
      <c r="AK74" s="74"/>
      <c r="AL74" s="172"/>
      <c r="AM74" s="172"/>
      <c r="AN74" s="74"/>
      <c r="AO74" s="172"/>
      <c r="AP74" s="172"/>
      <c r="AQ74" s="209">
        <f t="shared" si="3"/>
        <v>5.8374999999999995</v>
      </c>
    </row>
    <row r="75" spans="1:43" s="20" customFormat="1" ht="15.75" customHeight="1">
      <c r="A75" s="59">
        <v>69</v>
      </c>
      <c r="B75" s="19" t="s">
        <v>59</v>
      </c>
      <c r="C75" s="19" t="s">
        <v>35</v>
      </c>
      <c r="D75" s="57">
        <v>26</v>
      </c>
      <c r="E75" s="57"/>
      <c r="F75" s="59">
        <f>'[3]МКД'!$H$100</f>
        <v>12</v>
      </c>
      <c r="G75" s="74">
        <f t="shared" si="2"/>
        <v>135.76000000000002</v>
      </c>
      <c r="H75" s="77">
        <v>124.79</v>
      </c>
      <c r="I75" s="74">
        <v>10.97</v>
      </c>
      <c r="J75" s="74"/>
      <c r="K75" s="210"/>
      <c r="L75" s="210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5"/>
      <c r="Y75" s="74"/>
      <c r="Z75" s="172"/>
      <c r="AA75" s="172"/>
      <c r="AB75" s="74"/>
      <c r="AC75" s="172"/>
      <c r="AD75" s="172"/>
      <c r="AE75" s="74"/>
      <c r="AF75" s="172"/>
      <c r="AG75" s="172"/>
      <c r="AH75" s="74"/>
      <c r="AI75" s="172"/>
      <c r="AJ75" s="172"/>
      <c r="AK75" s="74"/>
      <c r="AL75" s="172"/>
      <c r="AM75" s="172"/>
      <c r="AN75" s="74"/>
      <c r="AO75" s="172"/>
      <c r="AP75" s="172"/>
      <c r="AQ75" s="209">
        <f t="shared" si="3"/>
        <v>11.313333333333334</v>
      </c>
    </row>
    <row r="76" spans="1:43" s="20" customFormat="1" ht="15.75" customHeight="1">
      <c r="A76" s="59">
        <v>70</v>
      </c>
      <c r="B76" s="19" t="s">
        <v>59</v>
      </c>
      <c r="C76" s="19" t="s">
        <v>35</v>
      </c>
      <c r="D76" s="57">
        <v>26</v>
      </c>
      <c r="E76" s="57" t="s">
        <v>17</v>
      </c>
      <c r="F76" s="59">
        <f>'[3]МКД'!$H$101</f>
        <v>12</v>
      </c>
      <c r="G76" s="74">
        <f t="shared" si="2"/>
        <v>36.22</v>
      </c>
      <c r="H76" s="77">
        <v>19.32</v>
      </c>
      <c r="I76" s="74">
        <v>16.9</v>
      </c>
      <c r="J76" s="74"/>
      <c r="K76" s="210"/>
      <c r="L76" s="210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5"/>
      <c r="X76" s="75"/>
      <c r="Y76" s="74"/>
      <c r="Z76" s="172"/>
      <c r="AA76" s="172"/>
      <c r="AB76" s="74"/>
      <c r="AC76" s="172"/>
      <c r="AD76" s="172"/>
      <c r="AE76" s="74"/>
      <c r="AF76" s="172"/>
      <c r="AG76" s="172"/>
      <c r="AH76" s="74"/>
      <c r="AI76" s="172"/>
      <c r="AJ76" s="172"/>
      <c r="AK76" s="74"/>
      <c r="AL76" s="172"/>
      <c r="AM76" s="172"/>
      <c r="AN76" s="74"/>
      <c r="AO76" s="172"/>
      <c r="AP76" s="172"/>
      <c r="AQ76" s="209">
        <f t="shared" si="3"/>
        <v>3.018333333333333</v>
      </c>
    </row>
    <row r="77" spans="1:43" s="20" customFormat="1" ht="15.75" customHeight="1">
      <c r="A77" s="59">
        <v>71</v>
      </c>
      <c r="B77" s="19" t="s">
        <v>59</v>
      </c>
      <c r="C77" s="19" t="s">
        <v>35</v>
      </c>
      <c r="D77" s="57">
        <v>28</v>
      </c>
      <c r="E77" s="57" t="s">
        <v>17</v>
      </c>
      <c r="F77" s="59">
        <f>'[3]МКД'!$H$102</f>
        <v>12</v>
      </c>
      <c r="G77" s="74">
        <f t="shared" si="2"/>
        <v>595.29</v>
      </c>
      <c r="H77" s="77">
        <v>258.47</v>
      </c>
      <c r="I77" s="74">
        <v>336.82</v>
      </c>
      <c r="J77" s="74"/>
      <c r="K77" s="210"/>
      <c r="L77" s="210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5"/>
      <c r="Y77" s="74"/>
      <c r="Z77" s="172"/>
      <c r="AA77" s="172"/>
      <c r="AB77" s="74"/>
      <c r="AC77" s="172"/>
      <c r="AD77" s="172"/>
      <c r="AE77" s="74"/>
      <c r="AF77" s="172"/>
      <c r="AG77" s="172"/>
      <c r="AH77" s="74"/>
      <c r="AI77" s="172"/>
      <c r="AJ77" s="172"/>
      <c r="AK77" s="74"/>
      <c r="AL77" s="172"/>
      <c r="AM77" s="172"/>
      <c r="AN77" s="74"/>
      <c r="AO77" s="172"/>
      <c r="AP77" s="172"/>
      <c r="AQ77" s="209">
        <f t="shared" si="3"/>
        <v>49.607499999999995</v>
      </c>
    </row>
    <row r="78" spans="1:43" s="20" customFormat="1" ht="15.75" customHeight="1">
      <c r="A78" s="59">
        <v>72</v>
      </c>
      <c r="B78" s="19" t="s">
        <v>59</v>
      </c>
      <c r="C78" s="19" t="s">
        <v>68</v>
      </c>
      <c r="D78" s="57">
        <v>9</v>
      </c>
      <c r="E78" s="57"/>
      <c r="F78" s="59">
        <f>'[3]МКД'!$H$103</f>
        <v>4</v>
      </c>
      <c r="G78" s="74">
        <f t="shared" si="2"/>
        <v>24.43</v>
      </c>
      <c r="H78" s="77">
        <v>9.27</v>
      </c>
      <c r="I78" s="74">
        <v>15.16</v>
      </c>
      <c r="J78" s="74"/>
      <c r="K78" s="210"/>
      <c r="L78" s="210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5"/>
      <c r="X78" s="75"/>
      <c r="Y78" s="74"/>
      <c r="Z78" s="172"/>
      <c r="AA78" s="172"/>
      <c r="AB78" s="74"/>
      <c r="AC78" s="172"/>
      <c r="AD78" s="172"/>
      <c r="AE78" s="74"/>
      <c r="AF78" s="172"/>
      <c r="AG78" s="172"/>
      <c r="AH78" s="74"/>
      <c r="AI78" s="172"/>
      <c r="AJ78" s="172"/>
      <c r="AK78" s="74"/>
      <c r="AL78" s="172"/>
      <c r="AM78" s="172"/>
      <c r="AN78" s="74"/>
      <c r="AO78" s="172"/>
      <c r="AP78" s="172"/>
      <c r="AQ78" s="209">
        <f t="shared" si="3"/>
        <v>6.1075</v>
      </c>
    </row>
    <row r="79" spans="1:43" s="20" customFormat="1" ht="15.75" customHeight="1">
      <c r="A79" s="59">
        <v>73</v>
      </c>
      <c r="B79" s="19" t="s">
        <v>59</v>
      </c>
      <c r="C79" s="19" t="s">
        <v>69</v>
      </c>
      <c r="D79" s="197">
        <v>5</v>
      </c>
      <c r="E79" s="57"/>
      <c r="F79" s="59">
        <f>'[3]МКД'!$H$104</f>
        <v>12</v>
      </c>
      <c r="G79" s="74">
        <f t="shared" si="2"/>
        <v>15.18</v>
      </c>
      <c r="H79" s="77">
        <v>10.09</v>
      </c>
      <c r="I79" s="74">
        <v>5.09</v>
      </c>
      <c r="J79" s="74"/>
      <c r="K79" s="210"/>
      <c r="L79" s="210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5"/>
      <c r="X79" s="75"/>
      <c r="Y79" s="74"/>
      <c r="Z79" s="172"/>
      <c r="AA79" s="172"/>
      <c r="AB79" s="74"/>
      <c r="AC79" s="172"/>
      <c r="AD79" s="172"/>
      <c r="AE79" s="74"/>
      <c r="AF79" s="172"/>
      <c r="AG79" s="172"/>
      <c r="AH79" s="74"/>
      <c r="AI79" s="172"/>
      <c r="AJ79" s="172"/>
      <c r="AK79" s="74"/>
      <c r="AL79" s="172"/>
      <c r="AM79" s="172"/>
      <c r="AN79" s="74"/>
      <c r="AO79" s="172"/>
      <c r="AP79" s="172"/>
      <c r="AQ79" s="209">
        <f t="shared" si="3"/>
        <v>1.265</v>
      </c>
    </row>
    <row r="80" spans="1:43" s="20" customFormat="1" ht="15.75" customHeight="1">
      <c r="A80" s="59">
        <v>74</v>
      </c>
      <c r="B80" s="19" t="s">
        <v>59</v>
      </c>
      <c r="C80" s="19" t="s">
        <v>69</v>
      </c>
      <c r="D80" s="57">
        <v>7</v>
      </c>
      <c r="E80" s="57"/>
      <c r="F80" s="59">
        <v>12</v>
      </c>
      <c r="G80" s="74">
        <f t="shared" si="2"/>
        <v>25.450000000000003</v>
      </c>
      <c r="H80" s="77">
        <v>26.01</v>
      </c>
      <c r="I80" s="74">
        <v>-0.56</v>
      </c>
      <c r="J80" s="74"/>
      <c r="K80" s="210"/>
      <c r="L80" s="210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5"/>
      <c r="Y80" s="74"/>
      <c r="Z80" s="172"/>
      <c r="AA80" s="172"/>
      <c r="AB80" s="74"/>
      <c r="AC80" s="172"/>
      <c r="AD80" s="172"/>
      <c r="AE80" s="74"/>
      <c r="AF80" s="172"/>
      <c r="AG80" s="172"/>
      <c r="AH80" s="74"/>
      <c r="AI80" s="172"/>
      <c r="AJ80" s="172"/>
      <c r="AK80" s="74"/>
      <c r="AL80" s="172"/>
      <c r="AM80" s="172"/>
      <c r="AN80" s="74"/>
      <c r="AO80" s="172"/>
      <c r="AP80" s="172"/>
      <c r="AQ80" s="209">
        <f t="shared" si="3"/>
        <v>2.1208333333333336</v>
      </c>
    </row>
    <row r="81" spans="1:43" s="20" customFormat="1" ht="15.75" customHeight="1">
      <c r="A81" s="59">
        <v>75</v>
      </c>
      <c r="B81" s="19" t="s">
        <v>59</v>
      </c>
      <c r="C81" s="19" t="s">
        <v>69</v>
      </c>
      <c r="D81" s="197">
        <v>8</v>
      </c>
      <c r="E81" s="57"/>
      <c r="F81" s="59">
        <f>'[3]МКД'!$H$105</f>
        <v>8</v>
      </c>
      <c r="G81" s="74">
        <f t="shared" si="2"/>
        <v>53.5</v>
      </c>
      <c r="H81" s="77">
        <v>4.07</v>
      </c>
      <c r="I81" s="74">
        <v>49.43</v>
      </c>
      <c r="J81" s="74"/>
      <c r="K81" s="210"/>
      <c r="L81" s="210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4"/>
      <c r="Z81" s="172"/>
      <c r="AA81" s="172"/>
      <c r="AB81" s="74"/>
      <c r="AC81" s="172"/>
      <c r="AD81" s="172"/>
      <c r="AE81" s="74"/>
      <c r="AF81" s="172"/>
      <c r="AG81" s="172"/>
      <c r="AH81" s="74"/>
      <c r="AI81" s="172"/>
      <c r="AJ81" s="172"/>
      <c r="AK81" s="74"/>
      <c r="AL81" s="172"/>
      <c r="AM81" s="172"/>
      <c r="AN81" s="74"/>
      <c r="AO81" s="172"/>
      <c r="AP81" s="172"/>
      <c r="AQ81" s="209">
        <f t="shared" si="3"/>
        <v>6.6875</v>
      </c>
    </row>
    <row r="82" spans="1:43" s="20" customFormat="1" ht="15.75" customHeight="1">
      <c r="A82" s="59">
        <v>76</v>
      </c>
      <c r="B82" s="19" t="s">
        <v>59</v>
      </c>
      <c r="C82" s="19" t="s">
        <v>69</v>
      </c>
      <c r="D82" s="197">
        <v>10</v>
      </c>
      <c r="E82" s="57"/>
      <c r="F82" s="59">
        <f>'[3]МКД'!$H$106</f>
        <v>12</v>
      </c>
      <c r="G82" s="74">
        <f t="shared" si="2"/>
        <v>166.5</v>
      </c>
      <c r="H82" s="77">
        <v>45.74</v>
      </c>
      <c r="I82" s="74">
        <v>120.76</v>
      </c>
      <c r="J82" s="74"/>
      <c r="K82" s="210"/>
      <c r="L82" s="210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4"/>
      <c r="Z82" s="172"/>
      <c r="AA82" s="172"/>
      <c r="AB82" s="74"/>
      <c r="AC82" s="172"/>
      <c r="AD82" s="172"/>
      <c r="AE82" s="74"/>
      <c r="AF82" s="172"/>
      <c r="AG82" s="172"/>
      <c r="AH82" s="74"/>
      <c r="AI82" s="172"/>
      <c r="AJ82" s="172"/>
      <c r="AK82" s="74"/>
      <c r="AL82" s="172"/>
      <c r="AM82" s="172"/>
      <c r="AN82" s="74"/>
      <c r="AO82" s="172"/>
      <c r="AP82" s="172"/>
      <c r="AQ82" s="209">
        <f t="shared" si="3"/>
        <v>13.875</v>
      </c>
    </row>
    <row r="83" spans="1:43" s="20" customFormat="1" ht="15.75" customHeight="1">
      <c r="A83" s="59">
        <v>77</v>
      </c>
      <c r="B83" s="19" t="s">
        <v>59</v>
      </c>
      <c r="C83" s="19" t="s">
        <v>69</v>
      </c>
      <c r="D83" s="197">
        <v>19</v>
      </c>
      <c r="E83" s="57"/>
      <c r="F83" s="59">
        <f>'[3]МКД'!$H$107</f>
        <v>12</v>
      </c>
      <c r="G83" s="74">
        <f t="shared" si="2"/>
        <v>118.92999999999999</v>
      </c>
      <c r="H83" s="77">
        <v>26.02</v>
      </c>
      <c r="I83" s="74">
        <v>92.91</v>
      </c>
      <c r="J83" s="74"/>
      <c r="K83" s="210"/>
      <c r="L83" s="210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4"/>
      <c r="Z83" s="172"/>
      <c r="AA83" s="172"/>
      <c r="AB83" s="74"/>
      <c r="AC83" s="172"/>
      <c r="AD83" s="172"/>
      <c r="AE83" s="74"/>
      <c r="AF83" s="172"/>
      <c r="AG83" s="172"/>
      <c r="AH83" s="74"/>
      <c r="AI83" s="172"/>
      <c r="AJ83" s="172"/>
      <c r="AK83" s="74"/>
      <c r="AL83" s="172"/>
      <c r="AM83" s="172"/>
      <c r="AN83" s="74"/>
      <c r="AO83" s="172"/>
      <c r="AP83" s="172"/>
      <c r="AQ83" s="209">
        <f t="shared" si="3"/>
        <v>9.910833333333333</v>
      </c>
    </row>
    <row r="84" spans="1:43" s="20" customFormat="1" ht="15.75" customHeight="1">
      <c r="A84" s="59">
        <v>78</v>
      </c>
      <c r="B84" s="19" t="s">
        <v>59</v>
      </c>
      <c r="C84" s="19" t="s">
        <v>69</v>
      </c>
      <c r="D84" s="197">
        <v>20</v>
      </c>
      <c r="E84" s="57"/>
      <c r="F84" s="59">
        <f>'[3]МКД'!$H$108</f>
        <v>12</v>
      </c>
      <c r="G84" s="74">
        <f t="shared" si="2"/>
        <v>117.78</v>
      </c>
      <c r="H84" s="77">
        <v>29</v>
      </c>
      <c r="I84" s="74">
        <v>88.78</v>
      </c>
      <c r="J84" s="74"/>
      <c r="K84" s="210"/>
      <c r="L84" s="210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5"/>
      <c r="X84" s="75"/>
      <c r="Y84" s="74"/>
      <c r="Z84" s="172"/>
      <c r="AA84" s="172"/>
      <c r="AB84" s="74"/>
      <c r="AC84" s="172"/>
      <c r="AD84" s="172"/>
      <c r="AE84" s="74"/>
      <c r="AF84" s="172"/>
      <c r="AG84" s="172"/>
      <c r="AH84" s="74"/>
      <c r="AI84" s="172"/>
      <c r="AJ84" s="172"/>
      <c r="AK84" s="74"/>
      <c r="AL84" s="172"/>
      <c r="AM84" s="172"/>
      <c r="AN84" s="74"/>
      <c r="AO84" s="172"/>
      <c r="AP84" s="172"/>
      <c r="AQ84" s="209">
        <f t="shared" si="3"/>
        <v>9.815</v>
      </c>
    </row>
    <row r="85" spans="1:43" s="20" customFormat="1" ht="15.75" customHeight="1">
      <c r="A85" s="59">
        <v>79</v>
      </c>
      <c r="B85" s="19" t="s">
        <v>59</v>
      </c>
      <c r="C85" s="19" t="s">
        <v>69</v>
      </c>
      <c r="D85" s="197">
        <v>27</v>
      </c>
      <c r="E85" s="57"/>
      <c r="F85" s="59">
        <f>'[3]МКД'!$H$112</f>
        <v>12</v>
      </c>
      <c r="G85" s="74">
        <f t="shared" si="2"/>
        <v>1044.85</v>
      </c>
      <c r="H85" s="77">
        <v>237.69</v>
      </c>
      <c r="I85" s="74">
        <v>807.16</v>
      </c>
      <c r="J85" s="74"/>
      <c r="K85" s="210"/>
      <c r="L85" s="210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5"/>
      <c r="X85" s="75"/>
      <c r="Y85" s="74"/>
      <c r="Z85" s="172"/>
      <c r="AA85" s="172"/>
      <c r="AB85" s="74"/>
      <c r="AC85" s="172"/>
      <c r="AD85" s="172"/>
      <c r="AE85" s="74"/>
      <c r="AF85" s="172"/>
      <c r="AG85" s="172"/>
      <c r="AH85" s="74"/>
      <c r="AI85" s="172"/>
      <c r="AJ85" s="172"/>
      <c r="AK85" s="74"/>
      <c r="AL85" s="172"/>
      <c r="AM85" s="172"/>
      <c r="AN85" s="74"/>
      <c r="AO85" s="172"/>
      <c r="AP85" s="172"/>
      <c r="AQ85" s="209">
        <f t="shared" si="3"/>
        <v>87.07083333333333</v>
      </c>
    </row>
    <row r="86" spans="1:43" s="20" customFormat="1" ht="15.75" customHeight="1">
      <c r="A86" s="59">
        <v>80</v>
      </c>
      <c r="B86" s="19" t="s">
        <v>59</v>
      </c>
      <c r="C86" s="19" t="s">
        <v>69</v>
      </c>
      <c r="D86" s="197">
        <v>29</v>
      </c>
      <c r="E86" s="57"/>
      <c r="F86" s="59">
        <f>'[3]МКД'!$H$113</f>
        <v>18</v>
      </c>
      <c r="G86" s="74">
        <f t="shared" si="2"/>
        <v>89.12</v>
      </c>
      <c r="H86" s="77">
        <v>36.52</v>
      </c>
      <c r="I86" s="74">
        <v>52.6</v>
      </c>
      <c r="J86" s="74"/>
      <c r="K86" s="210"/>
      <c r="L86" s="210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  <c r="X86" s="75"/>
      <c r="Y86" s="74"/>
      <c r="Z86" s="172"/>
      <c r="AA86" s="172"/>
      <c r="AB86" s="74"/>
      <c r="AC86" s="172"/>
      <c r="AD86" s="172"/>
      <c r="AE86" s="74"/>
      <c r="AF86" s="172"/>
      <c r="AG86" s="172"/>
      <c r="AH86" s="74"/>
      <c r="AI86" s="172"/>
      <c r="AJ86" s="172"/>
      <c r="AK86" s="74"/>
      <c r="AL86" s="172"/>
      <c r="AM86" s="172"/>
      <c r="AN86" s="74"/>
      <c r="AO86" s="172"/>
      <c r="AP86" s="172"/>
      <c r="AQ86" s="209">
        <f t="shared" si="3"/>
        <v>4.9511111111111115</v>
      </c>
    </row>
    <row r="87" spans="1:43" s="20" customFormat="1" ht="15.75" customHeight="1">
      <c r="A87" s="59">
        <v>81</v>
      </c>
      <c r="B87" s="19" t="s">
        <v>59</v>
      </c>
      <c r="C87" s="19" t="s">
        <v>69</v>
      </c>
      <c r="D87" s="197">
        <v>31</v>
      </c>
      <c r="E87" s="57"/>
      <c r="F87" s="59">
        <f>'[3]МКД'!$H$114</f>
        <v>18</v>
      </c>
      <c r="G87" s="74">
        <f t="shared" si="2"/>
        <v>619.36</v>
      </c>
      <c r="H87" s="77">
        <v>171.59</v>
      </c>
      <c r="I87" s="74">
        <v>447.77</v>
      </c>
      <c r="J87" s="74"/>
      <c r="K87" s="210"/>
      <c r="L87" s="210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4"/>
      <c r="Z87" s="172"/>
      <c r="AA87" s="172"/>
      <c r="AB87" s="74"/>
      <c r="AC87" s="172"/>
      <c r="AD87" s="172"/>
      <c r="AE87" s="74"/>
      <c r="AF87" s="172"/>
      <c r="AG87" s="172"/>
      <c r="AH87" s="74"/>
      <c r="AI87" s="172"/>
      <c r="AJ87" s="172"/>
      <c r="AK87" s="74"/>
      <c r="AL87" s="172"/>
      <c r="AM87" s="172"/>
      <c r="AN87" s="74"/>
      <c r="AO87" s="172"/>
      <c r="AP87" s="172"/>
      <c r="AQ87" s="209">
        <f t="shared" si="3"/>
        <v>34.40888888888889</v>
      </c>
    </row>
    <row r="88" spans="1:43" s="20" customFormat="1" ht="15.75" customHeight="1">
      <c r="A88" s="59">
        <v>82</v>
      </c>
      <c r="B88" s="19" t="s">
        <v>59</v>
      </c>
      <c r="C88" s="19" t="s">
        <v>69</v>
      </c>
      <c r="D88" s="197">
        <v>33</v>
      </c>
      <c r="E88" s="57"/>
      <c r="F88" s="59">
        <f>'[3]МКД'!$H$115</f>
        <v>18</v>
      </c>
      <c r="G88" s="74">
        <f t="shared" si="2"/>
        <v>1071.74</v>
      </c>
      <c r="H88" s="77">
        <v>147.5</v>
      </c>
      <c r="I88" s="74">
        <v>924.24</v>
      </c>
      <c r="J88" s="74"/>
      <c r="K88" s="210"/>
      <c r="L88" s="210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5"/>
      <c r="X88" s="75"/>
      <c r="Y88" s="74"/>
      <c r="Z88" s="172"/>
      <c r="AA88" s="172"/>
      <c r="AB88" s="74"/>
      <c r="AC88" s="172"/>
      <c r="AD88" s="172"/>
      <c r="AE88" s="74"/>
      <c r="AF88" s="172"/>
      <c r="AG88" s="172"/>
      <c r="AH88" s="74"/>
      <c r="AI88" s="172"/>
      <c r="AJ88" s="172"/>
      <c r="AK88" s="74"/>
      <c r="AL88" s="172"/>
      <c r="AM88" s="172"/>
      <c r="AN88" s="74"/>
      <c r="AO88" s="172"/>
      <c r="AP88" s="172"/>
      <c r="AQ88" s="209">
        <f t="shared" si="3"/>
        <v>59.541111111111114</v>
      </c>
    </row>
    <row r="89" spans="1:43" s="20" customFormat="1" ht="15.75" customHeight="1">
      <c r="A89" s="59">
        <v>83</v>
      </c>
      <c r="B89" s="19" t="s">
        <v>59</v>
      </c>
      <c r="C89" s="19" t="s">
        <v>69</v>
      </c>
      <c r="D89" s="197">
        <v>35</v>
      </c>
      <c r="E89" s="57"/>
      <c r="F89" s="59">
        <f>'[3]МКД'!$H$116</f>
        <v>12</v>
      </c>
      <c r="G89" s="74">
        <f t="shared" si="2"/>
        <v>120.12</v>
      </c>
      <c r="H89" s="77">
        <v>29.36</v>
      </c>
      <c r="I89" s="74">
        <v>90.76</v>
      </c>
      <c r="J89" s="74"/>
      <c r="K89" s="210"/>
      <c r="L89" s="210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  <c r="X89" s="75"/>
      <c r="Y89" s="74"/>
      <c r="Z89" s="172"/>
      <c r="AA89" s="172"/>
      <c r="AB89" s="74"/>
      <c r="AC89" s="172"/>
      <c r="AD89" s="172"/>
      <c r="AE89" s="74"/>
      <c r="AF89" s="172"/>
      <c r="AG89" s="172"/>
      <c r="AH89" s="74"/>
      <c r="AI89" s="172"/>
      <c r="AJ89" s="172"/>
      <c r="AK89" s="74"/>
      <c r="AL89" s="172"/>
      <c r="AM89" s="172"/>
      <c r="AN89" s="74"/>
      <c r="AO89" s="172"/>
      <c r="AP89" s="172"/>
      <c r="AQ89" s="209">
        <f t="shared" si="3"/>
        <v>10.01</v>
      </c>
    </row>
    <row r="90" spans="1:43" s="20" customFormat="1" ht="15.75" customHeight="1">
      <c r="A90" s="59">
        <v>84</v>
      </c>
      <c r="B90" s="19" t="s">
        <v>59</v>
      </c>
      <c r="C90" s="19" t="s">
        <v>69</v>
      </c>
      <c r="D90" s="197">
        <v>37</v>
      </c>
      <c r="E90" s="57"/>
      <c r="F90" s="59">
        <f>'[3]МКД'!$H$117</f>
        <v>15</v>
      </c>
      <c r="G90" s="74">
        <f t="shared" si="2"/>
        <v>1417.13</v>
      </c>
      <c r="H90" s="77">
        <v>634.32</v>
      </c>
      <c r="I90" s="74">
        <v>782.81</v>
      </c>
      <c r="J90" s="74"/>
      <c r="K90" s="210"/>
      <c r="L90" s="210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5"/>
      <c r="X90" s="75"/>
      <c r="Y90" s="74"/>
      <c r="Z90" s="172"/>
      <c r="AA90" s="172"/>
      <c r="AB90" s="74"/>
      <c r="AC90" s="172"/>
      <c r="AD90" s="172"/>
      <c r="AE90" s="74"/>
      <c r="AF90" s="172"/>
      <c r="AG90" s="172"/>
      <c r="AH90" s="74"/>
      <c r="AI90" s="172"/>
      <c r="AJ90" s="172"/>
      <c r="AK90" s="74"/>
      <c r="AL90" s="172"/>
      <c r="AM90" s="172"/>
      <c r="AN90" s="74"/>
      <c r="AO90" s="172"/>
      <c r="AP90" s="172"/>
      <c r="AQ90" s="209">
        <f t="shared" si="3"/>
        <v>94.47533333333334</v>
      </c>
    </row>
    <row r="91" spans="1:43" s="20" customFormat="1" ht="15.75" customHeight="1">
      <c r="A91" s="59">
        <v>85</v>
      </c>
      <c r="B91" s="19" t="s">
        <v>59</v>
      </c>
      <c r="C91" s="19" t="s">
        <v>69</v>
      </c>
      <c r="D91" s="197">
        <v>39</v>
      </c>
      <c r="E91" s="57"/>
      <c r="F91" s="59">
        <f>'[3]МКД'!$H$119</f>
        <v>18</v>
      </c>
      <c r="G91" s="74">
        <f t="shared" si="2"/>
        <v>992.1400000000001</v>
      </c>
      <c r="H91" s="77">
        <v>281.31</v>
      </c>
      <c r="I91" s="74">
        <v>710.83</v>
      </c>
      <c r="J91" s="74"/>
      <c r="K91" s="210"/>
      <c r="L91" s="210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5"/>
      <c r="X91" s="75"/>
      <c r="Y91" s="74"/>
      <c r="Z91" s="172"/>
      <c r="AA91" s="172"/>
      <c r="AB91" s="74"/>
      <c r="AC91" s="172"/>
      <c r="AD91" s="172"/>
      <c r="AE91" s="74"/>
      <c r="AF91" s="172"/>
      <c r="AG91" s="172"/>
      <c r="AH91" s="74"/>
      <c r="AI91" s="172"/>
      <c r="AJ91" s="172"/>
      <c r="AK91" s="74"/>
      <c r="AL91" s="172"/>
      <c r="AM91" s="172"/>
      <c r="AN91" s="74"/>
      <c r="AO91" s="172"/>
      <c r="AP91" s="172"/>
      <c r="AQ91" s="209">
        <f t="shared" si="3"/>
        <v>55.1188888888889</v>
      </c>
    </row>
    <row r="92" spans="1:43" s="20" customFormat="1" ht="15.75" customHeight="1">
      <c r="A92" s="59">
        <v>86</v>
      </c>
      <c r="B92" s="19" t="s">
        <v>59</v>
      </c>
      <c r="C92" s="19" t="s">
        <v>58</v>
      </c>
      <c r="D92" s="57">
        <v>1</v>
      </c>
      <c r="E92" s="57" t="s">
        <v>18</v>
      </c>
      <c r="F92" s="59">
        <f>'[3]МКД'!$H$122</f>
        <v>12</v>
      </c>
      <c r="G92" s="74">
        <f t="shared" si="2"/>
        <v>97.19000000000001</v>
      </c>
      <c r="H92" s="77">
        <v>90.18</v>
      </c>
      <c r="I92" s="74">
        <v>7.01</v>
      </c>
      <c r="J92" s="74"/>
      <c r="K92" s="210"/>
      <c r="L92" s="210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5"/>
      <c r="X92" s="75"/>
      <c r="Y92" s="74"/>
      <c r="Z92" s="172"/>
      <c r="AA92" s="172"/>
      <c r="AB92" s="74"/>
      <c r="AC92" s="172"/>
      <c r="AD92" s="172"/>
      <c r="AE92" s="74"/>
      <c r="AF92" s="172"/>
      <c r="AG92" s="172"/>
      <c r="AH92" s="74"/>
      <c r="AI92" s="172"/>
      <c r="AJ92" s="172"/>
      <c r="AK92" s="74"/>
      <c r="AL92" s="172"/>
      <c r="AM92" s="172"/>
      <c r="AN92" s="74"/>
      <c r="AO92" s="172"/>
      <c r="AP92" s="172"/>
      <c r="AQ92" s="209">
        <f t="shared" si="3"/>
        <v>8.099166666666667</v>
      </c>
    </row>
    <row r="93" spans="1:43" s="20" customFormat="1" ht="15" customHeight="1">
      <c r="A93" s="59">
        <v>87</v>
      </c>
      <c r="B93" s="19" t="s">
        <v>59</v>
      </c>
      <c r="C93" s="19" t="s">
        <v>58</v>
      </c>
      <c r="D93" s="57">
        <v>3</v>
      </c>
      <c r="E93" s="57" t="s">
        <v>18</v>
      </c>
      <c r="F93" s="59">
        <f>'[3]МКД'!$H$123</f>
        <v>126</v>
      </c>
      <c r="G93" s="74">
        <f t="shared" si="2"/>
        <v>1754.8999999999999</v>
      </c>
      <c r="H93" s="77">
        <v>1039.85</v>
      </c>
      <c r="I93" s="74">
        <v>715.05</v>
      </c>
      <c r="J93" s="74">
        <f>SUM(K93:L93)</f>
        <v>0</v>
      </c>
      <c r="K93" s="73"/>
      <c r="L93" s="73"/>
      <c r="M93" s="74">
        <f>SUM(N93:O93)</f>
        <v>0</v>
      </c>
      <c r="N93" s="74"/>
      <c r="O93" s="74"/>
      <c r="P93" s="74">
        <f>SUM(Q93:R93)</f>
        <v>0</v>
      </c>
      <c r="Q93" s="74"/>
      <c r="R93" s="74"/>
      <c r="S93" s="74">
        <f>SUM(T93:U93)</f>
        <v>0</v>
      </c>
      <c r="T93" s="74"/>
      <c r="U93" s="74"/>
      <c r="V93" s="74">
        <f>SUM(W93:X93)</f>
        <v>0</v>
      </c>
      <c r="W93" s="75"/>
      <c r="X93" s="75"/>
      <c r="Y93" s="74">
        <f>SUM(Z93:AA93)</f>
        <v>0</v>
      </c>
      <c r="Z93" s="171"/>
      <c r="AA93" s="171"/>
      <c r="AB93" s="74">
        <f>SUM(AC93:AD93)</f>
        <v>0</v>
      </c>
      <c r="AC93" s="171"/>
      <c r="AD93" s="171"/>
      <c r="AE93" s="74">
        <f>SUM(AF93:AG93)</f>
        <v>0</v>
      </c>
      <c r="AF93" s="171"/>
      <c r="AG93" s="171"/>
      <c r="AH93" s="74">
        <f>SUM(AI93:AJ93)</f>
        <v>0</v>
      </c>
      <c r="AI93" s="171"/>
      <c r="AJ93" s="171"/>
      <c r="AK93" s="74">
        <f>SUM(AL93:AM93)</f>
        <v>0</v>
      </c>
      <c r="AL93" s="171"/>
      <c r="AM93" s="171"/>
      <c r="AN93" s="74">
        <f>SUM(AO93:AP93)</f>
        <v>0</v>
      </c>
      <c r="AO93" s="171"/>
      <c r="AP93" s="171"/>
      <c r="AQ93" s="209">
        <f t="shared" si="3"/>
        <v>13.927777777777777</v>
      </c>
    </row>
    <row r="94" spans="1:43" s="20" customFormat="1" ht="15" customHeight="1">
      <c r="A94" s="59">
        <v>88</v>
      </c>
      <c r="B94" s="19" t="s">
        <v>59</v>
      </c>
      <c r="C94" s="19" t="s">
        <v>58</v>
      </c>
      <c r="D94" s="57">
        <v>8</v>
      </c>
      <c r="E94" s="57" t="s">
        <v>18</v>
      </c>
      <c r="F94" s="59">
        <v>36</v>
      </c>
      <c r="G94" s="74">
        <f t="shared" si="2"/>
        <v>187.1</v>
      </c>
      <c r="H94" s="77">
        <v>101.86</v>
      </c>
      <c r="I94" s="74">
        <v>85.24</v>
      </c>
      <c r="J94" s="74"/>
      <c r="K94" s="210"/>
      <c r="L94" s="210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5"/>
      <c r="X94" s="75"/>
      <c r="Y94" s="74"/>
      <c r="Z94" s="171"/>
      <c r="AA94" s="171"/>
      <c r="AB94" s="74"/>
      <c r="AC94" s="171"/>
      <c r="AD94" s="171"/>
      <c r="AE94" s="74"/>
      <c r="AF94" s="171"/>
      <c r="AG94" s="171"/>
      <c r="AH94" s="74"/>
      <c r="AI94" s="171"/>
      <c r="AJ94" s="171"/>
      <c r="AK94" s="74"/>
      <c r="AL94" s="171"/>
      <c r="AM94" s="171"/>
      <c r="AN94" s="74"/>
      <c r="AO94" s="171"/>
      <c r="AP94" s="171"/>
      <c r="AQ94" s="209">
        <f t="shared" si="3"/>
        <v>5.197222222222222</v>
      </c>
    </row>
    <row r="95" spans="1:43" s="20" customFormat="1" ht="15" customHeight="1">
      <c r="A95" s="59">
        <v>89</v>
      </c>
      <c r="B95" s="19" t="s">
        <v>59</v>
      </c>
      <c r="C95" s="19" t="s">
        <v>58</v>
      </c>
      <c r="D95" s="57">
        <v>9</v>
      </c>
      <c r="E95" s="57" t="s">
        <v>17</v>
      </c>
      <c r="F95" s="59">
        <f>'[3]МКД'!$H$125</f>
        <v>12</v>
      </c>
      <c r="G95" s="74">
        <f t="shared" si="2"/>
        <v>54.239999999999995</v>
      </c>
      <c r="H95" s="77">
        <v>40.48</v>
      </c>
      <c r="I95" s="74">
        <v>13.76</v>
      </c>
      <c r="J95" s="74"/>
      <c r="K95" s="210"/>
      <c r="L95" s="210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5"/>
      <c r="X95" s="75"/>
      <c r="Y95" s="74"/>
      <c r="Z95" s="171"/>
      <c r="AA95" s="171"/>
      <c r="AB95" s="74"/>
      <c r="AC95" s="171"/>
      <c r="AD95" s="171"/>
      <c r="AE95" s="74"/>
      <c r="AF95" s="171"/>
      <c r="AG95" s="171"/>
      <c r="AH95" s="74"/>
      <c r="AI95" s="171"/>
      <c r="AJ95" s="171"/>
      <c r="AK95" s="74"/>
      <c r="AL95" s="171"/>
      <c r="AM95" s="171"/>
      <c r="AN95" s="74"/>
      <c r="AO95" s="171"/>
      <c r="AP95" s="171"/>
      <c r="AQ95" s="209">
        <f t="shared" si="3"/>
        <v>4.52</v>
      </c>
    </row>
    <row r="96" spans="1:43" s="20" customFormat="1" ht="15" customHeight="1">
      <c r="A96" s="59">
        <v>90</v>
      </c>
      <c r="B96" s="19" t="s">
        <v>59</v>
      </c>
      <c r="C96" s="19" t="s">
        <v>70</v>
      </c>
      <c r="D96" s="197">
        <v>16</v>
      </c>
      <c r="E96" s="57"/>
      <c r="F96" s="59">
        <f>'[3]МКД'!$H$126</f>
        <v>12</v>
      </c>
      <c r="G96" s="74">
        <f t="shared" si="2"/>
        <v>992.8900000000001</v>
      </c>
      <c r="H96" s="77">
        <v>303.32</v>
      </c>
      <c r="I96" s="74">
        <v>689.57</v>
      </c>
      <c r="J96" s="74"/>
      <c r="K96" s="210"/>
      <c r="L96" s="210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5"/>
      <c r="X96" s="75"/>
      <c r="Y96" s="74"/>
      <c r="Z96" s="171"/>
      <c r="AA96" s="171"/>
      <c r="AB96" s="74"/>
      <c r="AC96" s="171"/>
      <c r="AD96" s="171"/>
      <c r="AE96" s="74"/>
      <c r="AF96" s="171"/>
      <c r="AG96" s="171"/>
      <c r="AH96" s="74"/>
      <c r="AI96" s="171"/>
      <c r="AJ96" s="171"/>
      <c r="AK96" s="74"/>
      <c r="AL96" s="171"/>
      <c r="AM96" s="171"/>
      <c r="AN96" s="74"/>
      <c r="AO96" s="171"/>
      <c r="AP96" s="171"/>
      <c r="AQ96" s="209">
        <f t="shared" si="3"/>
        <v>82.74083333333334</v>
      </c>
    </row>
    <row r="97" spans="1:43" s="20" customFormat="1" ht="15" customHeight="1">
      <c r="A97" s="59">
        <v>91</v>
      </c>
      <c r="B97" s="19" t="s">
        <v>59</v>
      </c>
      <c r="C97" s="19" t="s">
        <v>71</v>
      </c>
      <c r="D97" s="57">
        <v>4</v>
      </c>
      <c r="E97" s="57"/>
      <c r="F97" s="59">
        <f>'[3]МКД'!$H$127</f>
        <v>8</v>
      </c>
      <c r="G97" s="74">
        <f t="shared" si="2"/>
        <v>23.47</v>
      </c>
      <c r="H97" s="77">
        <v>15</v>
      </c>
      <c r="I97" s="74">
        <v>8.47</v>
      </c>
      <c r="J97" s="74"/>
      <c r="K97" s="210"/>
      <c r="L97" s="210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5"/>
      <c r="X97" s="75"/>
      <c r="Y97" s="74"/>
      <c r="Z97" s="171"/>
      <c r="AA97" s="171"/>
      <c r="AB97" s="74"/>
      <c r="AC97" s="171"/>
      <c r="AD97" s="171"/>
      <c r="AE97" s="74"/>
      <c r="AF97" s="171"/>
      <c r="AG97" s="171"/>
      <c r="AH97" s="74"/>
      <c r="AI97" s="171"/>
      <c r="AJ97" s="171"/>
      <c r="AK97" s="74"/>
      <c r="AL97" s="171"/>
      <c r="AM97" s="171"/>
      <c r="AN97" s="74"/>
      <c r="AO97" s="171"/>
      <c r="AP97" s="171"/>
      <c r="AQ97" s="209">
        <f t="shared" si="3"/>
        <v>2.93375</v>
      </c>
    </row>
    <row r="98" spans="1:43" s="20" customFormat="1" ht="15" customHeight="1">
      <c r="A98" s="59">
        <v>92</v>
      </c>
      <c r="B98" s="19" t="s">
        <v>59</v>
      </c>
      <c r="C98" s="19" t="s">
        <v>71</v>
      </c>
      <c r="D98" s="57">
        <v>5</v>
      </c>
      <c r="E98" s="57"/>
      <c r="F98" s="59">
        <f>'[3]МКД'!$H$128</f>
        <v>12</v>
      </c>
      <c r="G98" s="74">
        <f t="shared" si="2"/>
        <v>20.36</v>
      </c>
      <c r="H98" s="77">
        <v>19.63</v>
      </c>
      <c r="I98" s="74">
        <v>0.73</v>
      </c>
      <c r="J98" s="74"/>
      <c r="K98" s="210"/>
      <c r="L98" s="210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5"/>
      <c r="X98" s="75"/>
      <c r="Y98" s="74"/>
      <c r="Z98" s="171"/>
      <c r="AA98" s="171"/>
      <c r="AB98" s="74"/>
      <c r="AC98" s="171"/>
      <c r="AD98" s="171"/>
      <c r="AE98" s="74"/>
      <c r="AF98" s="171"/>
      <c r="AG98" s="171"/>
      <c r="AH98" s="74"/>
      <c r="AI98" s="171"/>
      <c r="AJ98" s="171"/>
      <c r="AK98" s="74"/>
      <c r="AL98" s="171"/>
      <c r="AM98" s="171"/>
      <c r="AN98" s="74"/>
      <c r="AO98" s="171"/>
      <c r="AP98" s="171"/>
      <c r="AQ98" s="209">
        <f t="shared" si="3"/>
        <v>1.6966666666666665</v>
      </c>
    </row>
    <row r="99" spans="1:43" s="20" customFormat="1" ht="15" customHeight="1">
      <c r="A99" s="59">
        <v>93</v>
      </c>
      <c r="B99" s="19" t="s">
        <v>59</v>
      </c>
      <c r="C99" s="19" t="s">
        <v>71</v>
      </c>
      <c r="D99" s="57">
        <v>6</v>
      </c>
      <c r="E99" s="57"/>
      <c r="F99" s="59">
        <f>'[3]МКД'!$H$129</f>
        <v>8</v>
      </c>
      <c r="G99" s="74">
        <f t="shared" si="2"/>
        <v>82.81</v>
      </c>
      <c r="H99" s="77">
        <v>69.18</v>
      </c>
      <c r="I99" s="74">
        <v>13.63</v>
      </c>
      <c r="J99" s="74"/>
      <c r="K99" s="210"/>
      <c r="L99" s="210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5"/>
      <c r="X99" s="75"/>
      <c r="Y99" s="74"/>
      <c r="Z99" s="171"/>
      <c r="AA99" s="171"/>
      <c r="AB99" s="74"/>
      <c r="AC99" s="171"/>
      <c r="AD99" s="171"/>
      <c r="AE99" s="74"/>
      <c r="AF99" s="171"/>
      <c r="AG99" s="171"/>
      <c r="AH99" s="74"/>
      <c r="AI99" s="171"/>
      <c r="AJ99" s="171"/>
      <c r="AK99" s="74"/>
      <c r="AL99" s="171"/>
      <c r="AM99" s="171"/>
      <c r="AN99" s="74"/>
      <c r="AO99" s="171"/>
      <c r="AP99" s="171"/>
      <c r="AQ99" s="209">
        <f t="shared" si="3"/>
        <v>10.35125</v>
      </c>
    </row>
    <row r="100" spans="1:43" s="20" customFormat="1" ht="15" customHeight="1">
      <c r="A100" s="59">
        <v>94</v>
      </c>
      <c r="B100" s="19" t="s">
        <v>59</v>
      </c>
      <c r="C100" s="19" t="s">
        <v>71</v>
      </c>
      <c r="D100" s="57">
        <v>7</v>
      </c>
      <c r="E100" s="57"/>
      <c r="F100" s="59">
        <f>'[3]МКД'!$H$130</f>
        <v>12</v>
      </c>
      <c r="G100" s="74">
        <f t="shared" si="2"/>
        <v>159.9</v>
      </c>
      <c r="H100" s="77">
        <v>160.53</v>
      </c>
      <c r="I100" s="74">
        <v>-0.63</v>
      </c>
      <c r="J100" s="74"/>
      <c r="K100" s="210"/>
      <c r="L100" s="210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5"/>
      <c r="X100" s="75"/>
      <c r="Y100" s="74"/>
      <c r="Z100" s="171"/>
      <c r="AA100" s="171"/>
      <c r="AB100" s="74"/>
      <c r="AC100" s="171"/>
      <c r="AD100" s="171"/>
      <c r="AE100" s="74"/>
      <c r="AF100" s="171"/>
      <c r="AG100" s="171"/>
      <c r="AH100" s="74"/>
      <c r="AI100" s="171"/>
      <c r="AJ100" s="171"/>
      <c r="AK100" s="74"/>
      <c r="AL100" s="171"/>
      <c r="AM100" s="171"/>
      <c r="AN100" s="74"/>
      <c r="AO100" s="171"/>
      <c r="AP100" s="171"/>
      <c r="AQ100" s="209">
        <f t="shared" si="3"/>
        <v>13.325000000000001</v>
      </c>
    </row>
    <row r="101" spans="1:43" s="20" customFormat="1" ht="15" customHeight="1">
      <c r="A101" s="59">
        <v>95</v>
      </c>
      <c r="B101" s="19" t="s">
        <v>59</v>
      </c>
      <c r="C101" s="19" t="s">
        <v>71</v>
      </c>
      <c r="D101" s="57">
        <v>9</v>
      </c>
      <c r="E101" s="57"/>
      <c r="F101" s="59">
        <f>'[3]МКД'!$H$131</f>
        <v>12</v>
      </c>
      <c r="G101" s="74">
        <f t="shared" si="2"/>
        <v>9.5</v>
      </c>
      <c r="H101" s="77">
        <v>13.46</v>
      </c>
      <c r="I101" s="74">
        <v>-3.96</v>
      </c>
      <c r="J101" s="74"/>
      <c r="K101" s="210"/>
      <c r="L101" s="210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5"/>
      <c r="X101" s="75"/>
      <c r="Y101" s="74"/>
      <c r="Z101" s="171"/>
      <c r="AA101" s="171"/>
      <c r="AB101" s="74"/>
      <c r="AC101" s="171"/>
      <c r="AD101" s="171"/>
      <c r="AE101" s="74"/>
      <c r="AF101" s="171"/>
      <c r="AG101" s="171"/>
      <c r="AH101" s="74"/>
      <c r="AI101" s="171"/>
      <c r="AJ101" s="171"/>
      <c r="AK101" s="74"/>
      <c r="AL101" s="171"/>
      <c r="AM101" s="171"/>
      <c r="AN101" s="74"/>
      <c r="AO101" s="171"/>
      <c r="AP101" s="171"/>
      <c r="AQ101" s="209">
        <f t="shared" si="3"/>
        <v>0.7916666666666666</v>
      </c>
    </row>
    <row r="102" spans="1:43" s="20" customFormat="1" ht="15" customHeight="1">
      <c r="A102" s="59">
        <v>96</v>
      </c>
      <c r="B102" s="19" t="s">
        <v>59</v>
      </c>
      <c r="C102" s="19" t="s">
        <v>72</v>
      </c>
      <c r="D102" s="57">
        <v>8</v>
      </c>
      <c r="E102" s="57"/>
      <c r="F102" s="59">
        <f>'[3]МКД'!$H$133</f>
        <v>8</v>
      </c>
      <c r="G102" s="74">
        <f t="shared" si="2"/>
        <v>268.17</v>
      </c>
      <c r="H102" s="77">
        <v>225.59</v>
      </c>
      <c r="I102" s="74">
        <v>42.58</v>
      </c>
      <c r="J102" s="74"/>
      <c r="K102" s="210"/>
      <c r="L102" s="210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5"/>
      <c r="X102" s="75"/>
      <c r="Y102" s="74"/>
      <c r="Z102" s="171"/>
      <c r="AA102" s="171"/>
      <c r="AB102" s="74"/>
      <c r="AC102" s="171"/>
      <c r="AD102" s="171"/>
      <c r="AE102" s="74"/>
      <c r="AF102" s="171"/>
      <c r="AG102" s="171"/>
      <c r="AH102" s="74"/>
      <c r="AI102" s="171"/>
      <c r="AJ102" s="171"/>
      <c r="AK102" s="74"/>
      <c r="AL102" s="171"/>
      <c r="AM102" s="171"/>
      <c r="AN102" s="74"/>
      <c r="AO102" s="171"/>
      <c r="AP102" s="171"/>
      <c r="AQ102" s="209">
        <f t="shared" si="3"/>
        <v>33.52125</v>
      </c>
    </row>
    <row r="103" spans="1:43" s="20" customFormat="1" ht="15" customHeight="1">
      <c r="A103" s="59">
        <v>97</v>
      </c>
      <c r="B103" s="19" t="s">
        <v>59</v>
      </c>
      <c r="C103" s="19" t="s">
        <v>73</v>
      </c>
      <c r="D103" s="57">
        <v>3</v>
      </c>
      <c r="E103" s="57" t="s">
        <v>17</v>
      </c>
      <c r="F103" s="59">
        <f>'[3]МКД'!$H$134</f>
        <v>12</v>
      </c>
      <c r="G103" s="74">
        <f t="shared" si="2"/>
        <v>148.82</v>
      </c>
      <c r="H103" s="77">
        <v>54.44</v>
      </c>
      <c r="I103" s="74">
        <v>94.38</v>
      </c>
      <c r="J103" s="74"/>
      <c r="K103" s="210"/>
      <c r="L103" s="210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5"/>
      <c r="X103" s="75"/>
      <c r="Y103" s="74"/>
      <c r="Z103" s="171"/>
      <c r="AA103" s="171"/>
      <c r="AB103" s="74"/>
      <c r="AC103" s="171"/>
      <c r="AD103" s="171"/>
      <c r="AE103" s="74"/>
      <c r="AF103" s="171"/>
      <c r="AG103" s="171"/>
      <c r="AH103" s="74"/>
      <c r="AI103" s="171"/>
      <c r="AJ103" s="171"/>
      <c r="AK103" s="74"/>
      <c r="AL103" s="171"/>
      <c r="AM103" s="171"/>
      <c r="AN103" s="74"/>
      <c r="AO103" s="171"/>
      <c r="AP103" s="171"/>
      <c r="AQ103" s="209">
        <f t="shared" si="3"/>
        <v>12.401666666666666</v>
      </c>
    </row>
    <row r="104" spans="1:43" s="20" customFormat="1" ht="15" customHeight="1">
      <c r="A104" s="59">
        <v>98</v>
      </c>
      <c r="B104" s="19" t="s">
        <v>59</v>
      </c>
      <c r="C104" s="19" t="s">
        <v>73</v>
      </c>
      <c r="D104" s="57">
        <v>5</v>
      </c>
      <c r="E104" s="57" t="s">
        <v>17</v>
      </c>
      <c r="F104" s="59">
        <f>'[3]МКД'!$H$135</f>
        <v>12</v>
      </c>
      <c r="G104" s="74">
        <f t="shared" si="2"/>
        <v>166.69</v>
      </c>
      <c r="H104" s="77">
        <v>85.96</v>
      </c>
      <c r="I104" s="74">
        <v>80.73</v>
      </c>
      <c r="J104" s="74"/>
      <c r="K104" s="210"/>
      <c r="L104" s="210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5"/>
      <c r="X104" s="75"/>
      <c r="Y104" s="74"/>
      <c r="Z104" s="171"/>
      <c r="AA104" s="171"/>
      <c r="AB104" s="74"/>
      <c r="AC104" s="171"/>
      <c r="AD104" s="171"/>
      <c r="AE104" s="74"/>
      <c r="AF104" s="171"/>
      <c r="AG104" s="171"/>
      <c r="AH104" s="74"/>
      <c r="AI104" s="171"/>
      <c r="AJ104" s="171"/>
      <c r="AK104" s="74"/>
      <c r="AL104" s="171"/>
      <c r="AM104" s="171"/>
      <c r="AN104" s="74"/>
      <c r="AO104" s="171"/>
      <c r="AP104" s="171"/>
      <c r="AQ104" s="209">
        <f t="shared" si="3"/>
        <v>13.890833333333333</v>
      </c>
    </row>
    <row r="105" spans="1:43" s="20" customFormat="1" ht="15" customHeight="1">
      <c r="A105" s="59">
        <v>99</v>
      </c>
      <c r="B105" s="19" t="s">
        <v>59</v>
      </c>
      <c r="C105" s="19" t="s">
        <v>73</v>
      </c>
      <c r="D105" s="57">
        <v>7</v>
      </c>
      <c r="E105" s="57"/>
      <c r="F105" s="59">
        <f>'[3]МКД'!$H$136</f>
        <v>12</v>
      </c>
      <c r="G105" s="74">
        <f t="shared" si="2"/>
        <v>73.47</v>
      </c>
      <c r="H105" s="77">
        <v>29.52</v>
      </c>
      <c r="I105" s="74">
        <v>43.95</v>
      </c>
      <c r="J105" s="74"/>
      <c r="K105" s="210"/>
      <c r="L105" s="210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5"/>
      <c r="X105" s="75"/>
      <c r="Y105" s="74"/>
      <c r="Z105" s="171"/>
      <c r="AA105" s="171"/>
      <c r="AB105" s="74"/>
      <c r="AC105" s="171"/>
      <c r="AD105" s="171"/>
      <c r="AE105" s="74"/>
      <c r="AF105" s="171"/>
      <c r="AG105" s="171"/>
      <c r="AH105" s="74"/>
      <c r="AI105" s="171"/>
      <c r="AJ105" s="171"/>
      <c r="AK105" s="74"/>
      <c r="AL105" s="171"/>
      <c r="AM105" s="171"/>
      <c r="AN105" s="74"/>
      <c r="AO105" s="171"/>
      <c r="AP105" s="171"/>
      <c r="AQ105" s="209">
        <f t="shared" si="3"/>
        <v>6.1225</v>
      </c>
    </row>
    <row r="106" spans="1:43" s="20" customFormat="1" ht="15" customHeight="1">
      <c r="A106" s="59">
        <v>100</v>
      </c>
      <c r="B106" s="19" t="s">
        <v>59</v>
      </c>
      <c r="C106" s="19" t="s">
        <v>73</v>
      </c>
      <c r="D106" s="57">
        <v>8</v>
      </c>
      <c r="E106" s="57" t="s">
        <v>17</v>
      </c>
      <c r="F106" s="59">
        <f>'[3]МКД'!$H$137</f>
        <v>11</v>
      </c>
      <c r="G106" s="74">
        <f t="shared" si="2"/>
        <v>77.4</v>
      </c>
      <c r="H106" s="77">
        <v>66.33</v>
      </c>
      <c r="I106" s="74">
        <v>11.07</v>
      </c>
      <c r="J106" s="74"/>
      <c r="K106" s="210"/>
      <c r="L106" s="210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5"/>
      <c r="X106" s="75"/>
      <c r="Y106" s="74"/>
      <c r="Z106" s="171"/>
      <c r="AA106" s="171"/>
      <c r="AB106" s="74"/>
      <c r="AC106" s="171"/>
      <c r="AD106" s="171"/>
      <c r="AE106" s="74"/>
      <c r="AF106" s="171"/>
      <c r="AG106" s="171"/>
      <c r="AH106" s="74"/>
      <c r="AI106" s="171"/>
      <c r="AJ106" s="171"/>
      <c r="AK106" s="74"/>
      <c r="AL106" s="171"/>
      <c r="AM106" s="171"/>
      <c r="AN106" s="74"/>
      <c r="AO106" s="171"/>
      <c r="AP106" s="171"/>
      <c r="AQ106" s="209">
        <f t="shared" si="3"/>
        <v>7.036363636363637</v>
      </c>
    </row>
    <row r="107" spans="1:43" s="20" customFormat="1" ht="15" customHeight="1">
      <c r="A107" s="59">
        <v>101</v>
      </c>
      <c r="B107" s="19" t="s">
        <v>59</v>
      </c>
      <c r="C107" s="19" t="s">
        <v>73</v>
      </c>
      <c r="D107" s="57">
        <v>9</v>
      </c>
      <c r="E107" s="57" t="s">
        <v>18</v>
      </c>
      <c r="F107" s="59">
        <f>'[3]МКД'!$H$138</f>
        <v>30</v>
      </c>
      <c r="G107" s="74">
        <f t="shared" si="2"/>
        <v>995.5200000000001</v>
      </c>
      <c r="H107" s="77">
        <v>188.33</v>
      </c>
      <c r="I107" s="74">
        <v>807.19</v>
      </c>
      <c r="J107" s="74"/>
      <c r="K107" s="210"/>
      <c r="L107" s="210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5"/>
      <c r="X107" s="75"/>
      <c r="Y107" s="74"/>
      <c r="Z107" s="171"/>
      <c r="AA107" s="171"/>
      <c r="AB107" s="74"/>
      <c r="AC107" s="171"/>
      <c r="AD107" s="171"/>
      <c r="AE107" s="74"/>
      <c r="AF107" s="171"/>
      <c r="AG107" s="171"/>
      <c r="AH107" s="74"/>
      <c r="AI107" s="171"/>
      <c r="AJ107" s="171"/>
      <c r="AK107" s="74"/>
      <c r="AL107" s="171"/>
      <c r="AM107" s="171"/>
      <c r="AN107" s="74"/>
      <c r="AO107" s="171"/>
      <c r="AP107" s="171"/>
      <c r="AQ107" s="209">
        <f t="shared" si="3"/>
        <v>33.184000000000005</v>
      </c>
    </row>
    <row r="108" spans="1:43" s="20" customFormat="1" ht="15" customHeight="1">
      <c r="A108" s="59">
        <v>102</v>
      </c>
      <c r="B108" s="19" t="s">
        <v>59</v>
      </c>
      <c r="C108" s="19" t="s">
        <v>73</v>
      </c>
      <c r="D108" s="57">
        <v>10</v>
      </c>
      <c r="E108" s="57" t="s">
        <v>17</v>
      </c>
      <c r="F108" s="59">
        <f>'[3]МКД'!$H$139</f>
        <v>12</v>
      </c>
      <c r="G108" s="74">
        <f t="shared" si="2"/>
        <v>395.92</v>
      </c>
      <c r="H108" s="77">
        <v>132.82</v>
      </c>
      <c r="I108" s="74">
        <v>263.1</v>
      </c>
      <c r="J108" s="74">
        <f>SUM(K108:L108)</f>
        <v>0</v>
      </c>
      <c r="K108" s="73"/>
      <c r="L108" s="73"/>
      <c r="M108" s="74">
        <f>SUM(N108:O108)</f>
        <v>0</v>
      </c>
      <c r="N108" s="74"/>
      <c r="O108" s="74"/>
      <c r="P108" s="74">
        <f>SUM(Q108:R108)</f>
        <v>0</v>
      </c>
      <c r="Q108" s="74"/>
      <c r="R108" s="74"/>
      <c r="S108" s="74">
        <f>SUM(T108:U108)</f>
        <v>0</v>
      </c>
      <c r="T108" s="74"/>
      <c r="U108" s="74"/>
      <c r="V108" s="74">
        <f>SUM(W108:X108)</f>
        <v>0</v>
      </c>
      <c r="W108" s="75"/>
      <c r="X108" s="75"/>
      <c r="Y108" s="74">
        <f>SUM(Z108:AA108)</f>
        <v>0</v>
      </c>
      <c r="Z108" s="172"/>
      <c r="AA108" s="172"/>
      <c r="AB108" s="74">
        <f>SUM(AC108:AD108)</f>
        <v>0</v>
      </c>
      <c r="AC108" s="172"/>
      <c r="AD108" s="172"/>
      <c r="AE108" s="74">
        <f>SUM(AF108:AG108)</f>
        <v>0</v>
      </c>
      <c r="AF108" s="172"/>
      <c r="AG108" s="172"/>
      <c r="AH108" s="74">
        <f>SUM(AI108:AJ108)</f>
        <v>0</v>
      </c>
      <c r="AI108" s="172"/>
      <c r="AJ108" s="172"/>
      <c r="AK108" s="74">
        <f>SUM(AL108:AM108)</f>
        <v>0</v>
      </c>
      <c r="AL108" s="172"/>
      <c r="AM108" s="172"/>
      <c r="AN108" s="74">
        <f>SUM(AO108:AP108)</f>
        <v>0</v>
      </c>
      <c r="AO108" s="172"/>
      <c r="AP108" s="172"/>
      <c r="AQ108" s="209">
        <f t="shared" si="3"/>
        <v>32.99333333333333</v>
      </c>
    </row>
    <row r="109" spans="1:43" s="20" customFormat="1" ht="15" customHeight="1">
      <c r="A109" s="59">
        <v>103</v>
      </c>
      <c r="B109" s="19" t="s">
        <v>59</v>
      </c>
      <c r="C109" s="22" t="s">
        <v>74</v>
      </c>
      <c r="D109" s="61">
        <v>5</v>
      </c>
      <c r="E109" s="22"/>
      <c r="F109" s="59">
        <f>'[3]МКД'!$H$140</f>
        <v>12</v>
      </c>
      <c r="G109" s="74">
        <f t="shared" si="2"/>
        <v>78.77</v>
      </c>
      <c r="H109" s="77">
        <v>16.63</v>
      </c>
      <c r="I109" s="74">
        <v>62.14</v>
      </c>
      <c r="J109" s="74"/>
      <c r="K109" s="210"/>
      <c r="L109" s="210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5"/>
      <c r="X109" s="75"/>
      <c r="Y109" s="74"/>
      <c r="Z109" s="172"/>
      <c r="AA109" s="172"/>
      <c r="AB109" s="74"/>
      <c r="AC109" s="172"/>
      <c r="AD109" s="172"/>
      <c r="AE109" s="74"/>
      <c r="AF109" s="172"/>
      <c r="AG109" s="172"/>
      <c r="AH109" s="74"/>
      <c r="AI109" s="172"/>
      <c r="AJ109" s="172"/>
      <c r="AK109" s="74"/>
      <c r="AL109" s="172"/>
      <c r="AM109" s="172"/>
      <c r="AN109" s="74"/>
      <c r="AO109" s="172"/>
      <c r="AP109" s="172"/>
      <c r="AQ109" s="209">
        <f t="shared" si="3"/>
        <v>6.564166666666666</v>
      </c>
    </row>
    <row r="110" spans="1:43" s="20" customFormat="1" ht="15" customHeight="1">
      <c r="A110" s="59">
        <v>104</v>
      </c>
      <c r="B110" s="19" t="s">
        <v>59</v>
      </c>
      <c r="C110" s="30" t="s">
        <v>74</v>
      </c>
      <c r="D110" s="57">
        <v>6</v>
      </c>
      <c r="E110" s="57"/>
      <c r="F110" s="12">
        <f>'[2]МКД'!$H$251</f>
        <v>16</v>
      </c>
      <c r="G110" s="74">
        <f t="shared" si="2"/>
        <v>524.95</v>
      </c>
      <c r="H110" s="77">
        <v>310.92</v>
      </c>
      <c r="I110" s="74">
        <v>214.03</v>
      </c>
      <c r="J110" s="74"/>
      <c r="K110" s="210"/>
      <c r="L110" s="210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5"/>
      <c r="X110" s="75"/>
      <c r="Y110" s="74"/>
      <c r="Z110" s="172"/>
      <c r="AA110" s="172"/>
      <c r="AB110" s="74"/>
      <c r="AC110" s="172"/>
      <c r="AD110" s="172"/>
      <c r="AE110" s="74"/>
      <c r="AF110" s="172"/>
      <c r="AG110" s="172"/>
      <c r="AH110" s="74"/>
      <c r="AI110" s="172"/>
      <c r="AJ110" s="172"/>
      <c r="AK110" s="74"/>
      <c r="AL110" s="172"/>
      <c r="AM110" s="172"/>
      <c r="AN110" s="74"/>
      <c r="AO110" s="172"/>
      <c r="AP110" s="172"/>
      <c r="AQ110" s="209">
        <f t="shared" si="3"/>
        <v>32.809375</v>
      </c>
    </row>
    <row r="111" spans="1:43" s="20" customFormat="1" ht="15" customHeight="1">
      <c r="A111" s="59">
        <v>105</v>
      </c>
      <c r="B111" s="19" t="s">
        <v>59</v>
      </c>
      <c r="C111" s="22" t="s">
        <v>74</v>
      </c>
      <c r="D111" s="57">
        <v>12</v>
      </c>
      <c r="E111" s="57"/>
      <c r="F111" s="62">
        <f>'[3]МКД'!$H$141</f>
        <v>4</v>
      </c>
      <c r="G111" s="74">
        <f t="shared" si="2"/>
        <v>52.96</v>
      </c>
      <c r="H111" s="77">
        <v>10.68</v>
      </c>
      <c r="I111" s="74">
        <v>42.28</v>
      </c>
      <c r="J111" s="74"/>
      <c r="K111" s="210"/>
      <c r="L111" s="210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5"/>
      <c r="X111" s="75"/>
      <c r="Y111" s="74"/>
      <c r="Z111" s="172"/>
      <c r="AA111" s="172"/>
      <c r="AB111" s="74"/>
      <c r="AC111" s="172"/>
      <c r="AD111" s="172"/>
      <c r="AE111" s="74"/>
      <c r="AF111" s="172"/>
      <c r="AG111" s="172"/>
      <c r="AH111" s="74"/>
      <c r="AI111" s="172"/>
      <c r="AJ111" s="172"/>
      <c r="AK111" s="74"/>
      <c r="AL111" s="172"/>
      <c r="AM111" s="172"/>
      <c r="AN111" s="74"/>
      <c r="AO111" s="172"/>
      <c r="AP111" s="172"/>
      <c r="AQ111" s="209">
        <f t="shared" si="3"/>
        <v>13.24</v>
      </c>
    </row>
    <row r="112" spans="1:43" s="20" customFormat="1" ht="15" customHeight="1">
      <c r="A112" s="59">
        <v>106</v>
      </c>
      <c r="B112" s="19" t="s">
        <v>59</v>
      </c>
      <c r="C112" s="19" t="s">
        <v>48</v>
      </c>
      <c r="D112" s="57">
        <v>11</v>
      </c>
      <c r="E112" s="57"/>
      <c r="F112" s="59">
        <f>'[3]МКД'!$H$143</f>
        <v>12</v>
      </c>
      <c r="G112" s="74">
        <f t="shared" si="2"/>
        <v>911.02</v>
      </c>
      <c r="H112" s="77">
        <v>237.96</v>
      </c>
      <c r="I112" s="74">
        <v>673.06</v>
      </c>
      <c r="J112" s="74"/>
      <c r="K112" s="210"/>
      <c r="L112" s="210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5"/>
      <c r="X112" s="75"/>
      <c r="Y112" s="74"/>
      <c r="Z112" s="172"/>
      <c r="AA112" s="172"/>
      <c r="AB112" s="74"/>
      <c r="AC112" s="172"/>
      <c r="AD112" s="172"/>
      <c r="AE112" s="74"/>
      <c r="AF112" s="172"/>
      <c r="AG112" s="172"/>
      <c r="AH112" s="74"/>
      <c r="AI112" s="172"/>
      <c r="AJ112" s="172"/>
      <c r="AK112" s="74"/>
      <c r="AL112" s="172"/>
      <c r="AM112" s="172"/>
      <c r="AN112" s="74"/>
      <c r="AO112" s="172"/>
      <c r="AP112" s="172"/>
      <c r="AQ112" s="209">
        <f t="shared" si="3"/>
        <v>75.91833333333334</v>
      </c>
    </row>
    <row r="113" spans="1:43" s="20" customFormat="1" ht="15" customHeight="1">
      <c r="A113" s="59">
        <v>107</v>
      </c>
      <c r="B113" s="19" t="s">
        <v>59</v>
      </c>
      <c r="C113" s="19" t="s">
        <v>76</v>
      </c>
      <c r="D113" s="57">
        <v>34</v>
      </c>
      <c r="E113" s="57" t="s">
        <v>17</v>
      </c>
      <c r="F113" s="59">
        <f>'[3]МКД'!$H$144</f>
        <v>12</v>
      </c>
      <c r="G113" s="74">
        <f t="shared" si="2"/>
        <v>20.150000000000002</v>
      </c>
      <c r="H113" s="77">
        <v>21.19</v>
      </c>
      <c r="I113" s="74">
        <v>-1.04</v>
      </c>
      <c r="J113" s="74"/>
      <c r="K113" s="210"/>
      <c r="L113" s="210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5"/>
      <c r="X113" s="75"/>
      <c r="Y113" s="74"/>
      <c r="Z113" s="172"/>
      <c r="AA113" s="172"/>
      <c r="AB113" s="74"/>
      <c r="AC113" s="172"/>
      <c r="AD113" s="172"/>
      <c r="AE113" s="74"/>
      <c r="AF113" s="172"/>
      <c r="AG113" s="172"/>
      <c r="AH113" s="74"/>
      <c r="AI113" s="172"/>
      <c r="AJ113" s="172"/>
      <c r="AK113" s="74"/>
      <c r="AL113" s="172"/>
      <c r="AM113" s="172"/>
      <c r="AN113" s="74"/>
      <c r="AO113" s="172"/>
      <c r="AP113" s="172"/>
      <c r="AQ113" s="209">
        <f t="shared" si="3"/>
        <v>1.679166666666667</v>
      </c>
    </row>
    <row r="114" spans="1:43" s="20" customFormat="1" ht="15" customHeight="1">
      <c r="A114" s="59">
        <v>108</v>
      </c>
      <c r="B114" s="19" t="s">
        <v>59</v>
      </c>
      <c r="C114" s="19" t="s">
        <v>76</v>
      </c>
      <c r="D114" s="57">
        <v>36</v>
      </c>
      <c r="E114" s="57" t="s">
        <v>17</v>
      </c>
      <c r="F114" s="59">
        <f>'[3]МКД'!$H$145</f>
        <v>12</v>
      </c>
      <c r="G114" s="74">
        <f t="shared" si="2"/>
        <v>75.52</v>
      </c>
      <c r="H114" s="77">
        <v>76.83</v>
      </c>
      <c r="I114" s="74">
        <v>-1.31</v>
      </c>
      <c r="J114" s="74"/>
      <c r="K114" s="210"/>
      <c r="L114" s="210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5"/>
      <c r="X114" s="75"/>
      <c r="Y114" s="74"/>
      <c r="Z114" s="172"/>
      <c r="AA114" s="172"/>
      <c r="AB114" s="74"/>
      <c r="AC114" s="172"/>
      <c r="AD114" s="172"/>
      <c r="AE114" s="74"/>
      <c r="AF114" s="172"/>
      <c r="AG114" s="172"/>
      <c r="AH114" s="74"/>
      <c r="AI114" s="172"/>
      <c r="AJ114" s="172"/>
      <c r="AK114" s="74"/>
      <c r="AL114" s="172"/>
      <c r="AM114" s="172"/>
      <c r="AN114" s="74"/>
      <c r="AO114" s="172"/>
      <c r="AP114" s="172"/>
      <c r="AQ114" s="209">
        <f t="shared" si="3"/>
        <v>6.293333333333333</v>
      </c>
    </row>
    <row r="115" spans="1:43" s="20" customFormat="1" ht="15" customHeight="1">
      <c r="A115" s="59">
        <v>109</v>
      </c>
      <c r="B115" s="19" t="s">
        <v>59</v>
      </c>
      <c r="C115" s="19" t="s">
        <v>77</v>
      </c>
      <c r="D115" s="57">
        <v>14</v>
      </c>
      <c r="E115" s="57"/>
      <c r="F115" s="59">
        <f>'[3]МКД'!$H$146</f>
        <v>35</v>
      </c>
      <c r="G115" s="74">
        <f t="shared" si="2"/>
        <v>447.4</v>
      </c>
      <c r="H115" s="77">
        <v>127.35</v>
      </c>
      <c r="I115" s="74">
        <v>320.05</v>
      </c>
      <c r="J115" s="74"/>
      <c r="K115" s="210"/>
      <c r="L115" s="210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5"/>
      <c r="X115" s="75"/>
      <c r="Y115" s="74"/>
      <c r="Z115" s="172"/>
      <c r="AA115" s="172"/>
      <c r="AB115" s="74"/>
      <c r="AC115" s="172"/>
      <c r="AD115" s="172"/>
      <c r="AE115" s="74"/>
      <c r="AF115" s="172"/>
      <c r="AG115" s="172"/>
      <c r="AH115" s="74"/>
      <c r="AI115" s="172"/>
      <c r="AJ115" s="172"/>
      <c r="AK115" s="74"/>
      <c r="AL115" s="172"/>
      <c r="AM115" s="172"/>
      <c r="AN115" s="74"/>
      <c r="AO115" s="172"/>
      <c r="AP115" s="172"/>
      <c r="AQ115" s="209">
        <f t="shared" si="3"/>
        <v>12.782857142857143</v>
      </c>
    </row>
    <row r="116" spans="1:43" s="20" customFormat="1" ht="15" customHeight="1">
      <c r="A116" s="59">
        <v>110</v>
      </c>
      <c r="B116" s="19" t="s">
        <v>59</v>
      </c>
      <c r="C116" s="19" t="s">
        <v>77</v>
      </c>
      <c r="D116" s="57">
        <v>20</v>
      </c>
      <c r="E116" s="57"/>
      <c r="F116" s="59">
        <f>'[3]МКД'!$H$147</f>
        <v>12</v>
      </c>
      <c r="G116" s="74">
        <f t="shared" si="2"/>
        <v>578.38</v>
      </c>
      <c r="H116" s="77">
        <v>160.05</v>
      </c>
      <c r="I116" s="74">
        <v>418.33</v>
      </c>
      <c r="J116" s="74"/>
      <c r="K116" s="210"/>
      <c r="L116" s="210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5"/>
      <c r="X116" s="75"/>
      <c r="Y116" s="74"/>
      <c r="Z116" s="172"/>
      <c r="AA116" s="172"/>
      <c r="AB116" s="74"/>
      <c r="AC116" s="172"/>
      <c r="AD116" s="172"/>
      <c r="AE116" s="74"/>
      <c r="AF116" s="172"/>
      <c r="AG116" s="172"/>
      <c r="AH116" s="74"/>
      <c r="AI116" s="172"/>
      <c r="AJ116" s="172"/>
      <c r="AK116" s="74"/>
      <c r="AL116" s="172"/>
      <c r="AM116" s="172"/>
      <c r="AN116" s="74"/>
      <c r="AO116" s="172"/>
      <c r="AP116" s="172"/>
      <c r="AQ116" s="209">
        <f t="shared" si="3"/>
        <v>48.19833333333333</v>
      </c>
    </row>
    <row r="117" spans="1:43" s="20" customFormat="1" ht="15" customHeight="1">
      <c r="A117" s="59">
        <v>111</v>
      </c>
      <c r="B117" s="19" t="s">
        <v>59</v>
      </c>
      <c r="C117" s="19" t="s">
        <v>77</v>
      </c>
      <c r="D117" s="57">
        <v>22</v>
      </c>
      <c r="E117" s="57"/>
      <c r="F117" s="59">
        <f>'[3]МКД'!$H$148</f>
        <v>12</v>
      </c>
      <c r="G117" s="74">
        <f t="shared" si="2"/>
        <v>680.5</v>
      </c>
      <c r="H117" s="77">
        <v>236.29</v>
      </c>
      <c r="I117" s="74">
        <v>444.21</v>
      </c>
      <c r="J117" s="74"/>
      <c r="K117" s="210"/>
      <c r="L117" s="210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5"/>
      <c r="X117" s="75"/>
      <c r="Y117" s="74"/>
      <c r="Z117" s="172"/>
      <c r="AA117" s="172"/>
      <c r="AB117" s="74"/>
      <c r="AC117" s="172"/>
      <c r="AD117" s="172"/>
      <c r="AE117" s="74"/>
      <c r="AF117" s="172"/>
      <c r="AG117" s="172"/>
      <c r="AH117" s="74"/>
      <c r="AI117" s="172"/>
      <c r="AJ117" s="172"/>
      <c r="AK117" s="74"/>
      <c r="AL117" s="172"/>
      <c r="AM117" s="172"/>
      <c r="AN117" s="74"/>
      <c r="AO117" s="172"/>
      <c r="AP117" s="172"/>
      <c r="AQ117" s="209">
        <f t="shared" si="3"/>
        <v>56.708333333333336</v>
      </c>
    </row>
    <row r="118" spans="1:43" s="20" customFormat="1" ht="15" customHeight="1">
      <c r="A118" s="59">
        <v>112</v>
      </c>
      <c r="B118" s="19" t="s">
        <v>59</v>
      </c>
      <c r="C118" s="19" t="s">
        <v>77</v>
      </c>
      <c r="D118" s="57">
        <v>26</v>
      </c>
      <c r="E118" s="57"/>
      <c r="F118" s="59">
        <f>'[3]МКД'!$H$149</f>
        <v>12</v>
      </c>
      <c r="G118" s="74">
        <f t="shared" si="2"/>
        <v>438.64000000000004</v>
      </c>
      <c r="H118" s="77">
        <v>98.42</v>
      </c>
      <c r="I118" s="74">
        <v>340.22</v>
      </c>
      <c r="J118" s="74"/>
      <c r="K118" s="210"/>
      <c r="L118" s="210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5"/>
      <c r="X118" s="75"/>
      <c r="Y118" s="74"/>
      <c r="Z118" s="172"/>
      <c r="AA118" s="172"/>
      <c r="AB118" s="74"/>
      <c r="AC118" s="172"/>
      <c r="AD118" s="172"/>
      <c r="AE118" s="74"/>
      <c r="AF118" s="172"/>
      <c r="AG118" s="172"/>
      <c r="AH118" s="74"/>
      <c r="AI118" s="172"/>
      <c r="AJ118" s="172"/>
      <c r="AK118" s="74"/>
      <c r="AL118" s="172"/>
      <c r="AM118" s="172"/>
      <c r="AN118" s="74"/>
      <c r="AO118" s="172"/>
      <c r="AP118" s="172"/>
      <c r="AQ118" s="209">
        <f t="shared" si="3"/>
        <v>36.553333333333335</v>
      </c>
    </row>
    <row r="119" spans="1:43" s="20" customFormat="1" ht="15" customHeight="1">
      <c r="A119" s="59">
        <v>113</v>
      </c>
      <c r="B119" s="19" t="s">
        <v>59</v>
      </c>
      <c r="C119" s="19" t="s">
        <v>77</v>
      </c>
      <c r="D119" s="57">
        <v>35</v>
      </c>
      <c r="E119" s="57"/>
      <c r="F119" s="59">
        <f>'[3]МКД'!$H$150</f>
        <v>12</v>
      </c>
      <c r="G119" s="74">
        <f t="shared" si="2"/>
        <v>107.62</v>
      </c>
      <c r="H119" s="77">
        <v>20.08</v>
      </c>
      <c r="I119" s="74">
        <v>87.54</v>
      </c>
      <c r="J119" s="74"/>
      <c r="K119" s="210"/>
      <c r="L119" s="210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5"/>
      <c r="X119" s="75"/>
      <c r="Y119" s="74"/>
      <c r="Z119" s="172"/>
      <c r="AA119" s="172"/>
      <c r="AB119" s="74"/>
      <c r="AC119" s="172"/>
      <c r="AD119" s="172"/>
      <c r="AE119" s="74"/>
      <c r="AF119" s="172"/>
      <c r="AG119" s="172"/>
      <c r="AH119" s="74"/>
      <c r="AI119" s="172"/>
      <c r="AJ119" s="172"/>
      <c r="AK119" s="74"/>
      <c r="AL119" s="172"/>
      <c r="AM119" s="172"/>
      <c r="AN119" s="74"/>
      <c r="AO119" s="172"/>
      <c r="AP119" s="172"/>
      <c r="AQ119" s="209">
        <f t="shared" si="3"/>
        <v>8.968333333333334</v>
      </c>
    </row>
    <row r="120" spans="1:43" s="20" customFormat="1" ht="15" customHeight="1">
      <c r="A120" s="59">
        <v>114</v>
      </c>
      <c r="B120" s="19" t="s">
        <v>59</v>
      </c>
      <c r="C120" s="19" t="s">
        <v>77</v>
      </c>
      <c r="D120" s="197">
        <v>36</v>
      </c>
      <c r="E120" s="57" t="s">
        <v>17</v>
      </c>
      <c r="F120" s="59">
        <f>'[3]МКД'!$H$151</f>
        <v>12</v>
      </c>
      <c r="G120" s="74">
        <f t="shared" si="2"/>
        <v>912.28</v>
      </c>
      <c r="H120" s="77">
        <v>389.54</v>
      </c>
      <c r="I120" s="74">
        <v>522.74</v>
      </c>
      <c r="J120" s="74">
        <f>SUM(K120:L120)</f>
        <v>0</v>
      </c>
      <c r="K120" s="73"/>
      <c r="L120" s="73"/>
      <c r="M120" s="74">
        <f>SUM(N120:O120)</f>
        <v>0</v>
      </c>
      <c r="N120" s="74"/>
      <c r="O120" s="74"/>
      <c r="P120" s="74">
        <f>SUM(Q120:R120)</f>
        <v>0</v>
      </c>
      <c r="Q120" s="74"/>
      <c r="R120" s="74"/>
      <c r="S120" s="74">
        <f>SUM(T120:U120)</f>
        <v>0</v>
      </c>
      <c r="T120" s="74"/>
      <c r="U120" s="74"/>
      <c r="V120" s="74">
        <f>SUM(W120:X120)</f>
        <v>0</v>
      </c>
      <c r="W120" s="75"/>
      <c r="X120" s="75"/>
      <c r="Y120" s="74">
        <f>SUM(Z120:AA120)</f>
        <v>0</v>
      </c>
      <c r="Z120" s="172"/>
      <c r="AA120" s="172"/>
      <c r="AB120" s="74">
        <f>SUM(AC120:AD120)</f>
        <v>0</v>
      </c>
      <c r="AC120" s="172"/>
      <c r="AD120" s="172"/>
      <c r="AE120" s="74">
        <f>SUM(AF120:AG120)</f>
        <v>0</v>
      </c>
      <c r="AF120" s="172"/>
      <c r="AG120" s="172"/>
      <c r="AH120" s="74">
        <f>SUM(AI120:AJ120)</f>
        <v>0</v>
      </c>
      <c r="AI120" s="172"/>
      <c r="AJ120" s="172"/>
      <c r="AK120" s="74">
        <f>SUM(AL120:AM120)</f>
        <v>0</v>
      </c>
      <c r="AL120" s="172"/>
      <c r="AM120" s="172"/>
      <c r="AN120" s="74">
        <f>SUM(AO120:AP120)</f>
        <v>0</v>
      </c>
      <c r="AO120" s="172"/>
      <c r="AP120" s="172"/>
      <c r="AQ120" s="209">
        <f t="shared" si="3"/>
        <v>76.02333333333333</v>
      </c>
    </row>
    <row r="121" spans="1:43" s="20" customFormat="1" ht="15" customHeight="1">
      <c r="A121" s="59">
        <v>115</v>
      </c>
      <c r="B121" s="19" t="s">
        <v>59</v>
      </c>
      <c r="C121" s="19" t="s">
        <v>77</v>
      </c>
      <c r="D121" s="57">
        <v>39</v>
      </c>
      <c r="E121" s="57"/>
      <c r="F121" s="59">
        <f>'[3]МКД'!$H$152</f>
        <v>12</v>
      </c>
      <c r="G121" s="74">
        <f t="shared" si="2"/>
        <v>701.81</v>
      </c>
      <c r="H121" s="77">
        <v>291.34</v>
      </c>
      <c r="I121" s="74">
        <v>410.47</v>
      </c>
      <c r="J121" s="74"/>
      <c r="K121" s="210"/>
      <c r="L121" s="210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5"/>
      <c r="X121" s="75"/>
      <c r="Y121" s="74"/>
      <c r="Z121" s="172"/>
      <c r="AA121" s="172"/>
      <c r="AB121" s="74"/>
      <c r="AC121" s="172"/>
      <c r="AD121" s="172"/>
      <c r="AE121" s="74"/>
      <c r="AF121" s="172"/>
      <c r="AG121" s="172"/>
      <c r="AH121" s="74"/>
      <c r="AI121" s="172"/>
      <c r="AJ121" s="172"/>
      <c r="AK121" s="74"/>
      <c r="AL121" s="172"/>
      <c r="AM121" s="172"/>
      <c r="AN121" s="74"/>
      <c r="AO121" s="172"/>
      <c r="AP121" s="172"/>
      <c r="AQ121" s="209">
        <f t="shared" si="3"/>
        <v>58.48416666666666</v>
      </c>
    </row>
    <row r="122" spans="1:43" s="20" customFormat="1" ht="15" customHeight="1">
      <c r="A122" s="59">
        <v>116</v>
      </c>
      <c r="B122" s="19" t="s">
        <v>59</v>
      </c>
      <c r="C122" s="19" t="s">
        <v>77</v>
      </c>
      <c r="D122" s="57">
        <v>39</v>
      </c>
      <c r="E122" s="57" t="s">
        <v>17</v>
      </c>
      <c r="F122" s="59">
        <f>'[3]МКД'!$H$153</f>
        <v>16</v>
      </c>
      <c r="G122" s="74">
        <f t="shared" si="2"/>
        <v>104.03999999999999</v>
      </c>
      <c r="H122" s="77">
        <v>23.07</v>
      </c>
      <c r="I122" s="74">
        <v>80.97</v>
      </c>
      <c r="J122" s="74"/>
      <c r="K122" s="210"/>
      <c r="L122" s="210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5"/>
      <c r="X122" s="75"/>
      <c r="Y122" s="74"/>
      <c r="Z122" s="172"/>
      <c r="AA122" s="172"/>
      <c r="AB122" s="74"/>
      <c r="AC122" s="172"/>
      <c r="AD122" s="172"/>
      <c r="AE122" s="74"/>
      <c r="AF122" s="172"/>
      <c r="AG122" s="172"/>
      <c r="AH122" s="74"/>
      <c r="AI122" s="172"/>
      <c r="AJ122" s="172"/>
      <c r="AK122" s="74"/>
      <c r="AL122" s="172"/>
      <c r="AM122" s="172"/>
      <c r="AN122" s="74"/>
      <c r="AO122" s="172"/>
      <c r="AP122" s="172"/>
      <c r="AQ122" s="209">
        <f t="shared" si="3"/>
        <v>6.5024999999999995</v>
      </c>
    </row>
    <row r="123" spans="1:43" s="20" customFormat="1" ht="15" customHeight="1">
      <c r="A123" s="59">
        <v>117</v>
      </c>
      <c r="B123" s="19" t="s">
        <v>59</v>
      </c>
      <c r="C123" s="19" t="s">
        <v>77</v>
      </c>
      <c r="D123" s="57">
        <v>41</v>
      </c>
      <c r="E123" s="57" t="s">
        <v>18</v>
      </c>
      <c r="F123" s="59">
        <f>'[3]МКД'!$H$154</f>
        <v>12</v>
      </c>
      <c r="G123" s="74">
        <f t="shared" si="2"/>
        <v>882.6600000000001</v>
      </c>
      <c r="H123" s="77">
        <v>26.58</v>
      </c>
      <c r="I123" s="74">
        <v>856.08</v>
      </c>
      <c r="J123" s="74"/>
      <c r="K123" s="210"/>
      <c r="L123" s="210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5"/>
      <c r="X123" s="75"/>
      <c r="Y123" s="74"/>
      <c r="Z123" s="172"/>
      <c r="AA123" s="172"/>
      <c r="AB123" s="74"/>
      <c r="AC123" s="172"/>
      <c r="AD123" s="172"/>
      <c r="AE123" s="74"/>
      <c r="AF123" s="172"/>
      <c r="AG123" s="172"/>
      <c r="AH123" s="74"/>
      <c r="AI123" s="172"/>
      <c r="AJ123" s="172"/>
      <c r="AK123" s="74"/>
      <c r="AL123" s="172"/>
      <c r="AM123" s="172"/>
      <c r="AN123" s="74"/>
      <c r="AO123" s="172"/>
      <c r="AP123" s="172"/>
      <c r="AQ123" s="209">
        <f t="shared" si="3"/>
        <v>73.555</v>
      </c>
    </row>
    <row r="124" spans="1:43" s="20" customFormat="1" ht="15" customHeight="1">
      <c r="A124" s="59">
        <v>118</v>
      </c>
      <c r="B124" s="19" t="s">
        <v>59</v>
      </c>
      <c r="C124" s="19" t="s">
        <v>77</v>
      </c>
      <c r="D124" s="57">
        <v>43</v>
      </c>
      <c r="E124" s="57"/>
      <c r="F124" s="59">
        <f>'[3]МКД'!$H$155</f>
        <v>27</v>
      </c>
      <c r="G124" s="74">
        <f t="shared" si="2"/>
        <v>1418.6599999999999</v>
      </c>
      <c r="H124" s="77">
        <v>353.54</v>
      </c>
      <c r="I124" s="74">
        <v>1065.12</v>
      </c>
      <c r="J124" s="74">
        <f>SUM(K124:L124)</f>
        <v>0</v>
      </c>
      <c r="K124" s="73"/>
      <c r="L124" s="73"/>
      <c r="M124" s="74">
        <f>SUM(N124:O124)</f>
        <v>0</v>
      </c>
      <c r="N124" s="74"/>
      <c r="O124" s="74"/>
      <c r="P124" s="74">
        <f>SUM(Q124:R124)</f>
        <v>0</v>
      </c>
      <c r="Q124" s="74"/>
      <c r="R124" s="74"/>
      <c r="S124" s="74">
        <f>SUM(T124:U124)</f>
        <v>0</v>
      </c>
      <c r="T124" s="74"/>
      <c r="U124" s="74"/>
      <c r="V124" s="74">
        <f>SUM(W124:X124)</f>
        <v>0</v>
      </c>
      <c r="W124" s="75"/>
      <c r="X124" s="75"/>
      <c r="Y124" s="74">
        <f>SUM(Z124:AA124)</f>
        <v>0</v>
      </c>
      <c r="Z124" s="171"/>
      <c r="AA124" s="171"/>
      <c r="AB124" s="74">
        <f>SUM(AC124:AD124)</f>
        <v>0</v>
      </c>
      <c r="AC124" s="171"/>
      <c r="AD124" s="171"/>
      <c r="AE124" s="74">
        <f>SUM(AF124:AG124)</f>
        <v>0</v>
      </c>
      <c r="AF124" s="171"/>
      <c r="AG124" s="171"/>
      <c r="AH124" s="74">
        <f>SUM(AI124:AJ124)</f>
        <v>0</v>
      </c>
      <c r="AI124" s="171"/>
      <c r="AJ124" s="171"/>
      <c r="AK124" s="74">
        <f>SUM(AL124:AM124)</f>
        <v>0</v>
      </c>
      <c r="AL124" s="171"/>
      <c r="AM124" s="171"/>
      <c r="AN124" s="74">
        <f>SUM(AO124:AP124)</f>
        <v>0</v>
      </c>
      <c r="AO124" s="171"/>
      <c r="AP124" s="171"/>
      <c r="AQ124" s="209">
        <f t="shared" si="3"/>
        <v>52.54296296296296</v>
      </c>
    </row>
    <row r="125" spans="1:43" s="20" customFormat="1" ht="15" customHeight="1">
      <c r="A125" s="59">
        <v>119</v>
      </c>
      <c r="B125" s="19" t="s">
        <v>59</v>
      </c>
      <c r="C125" s="19" t="s">
        <v>77</v>
      </c>
      <c r="D125" s="57">
        <v>43</v>
      </c>
      <c r="E125" s="57" t="s">
        <v>17</v>
      </c>
      <c r="F125" s="59">
        <f>'[2]МКД'!$H$339</f>
        <v>12</v>
      </c>
      <c r="G125" s="74">
        <f t="shared" si="2"/>
        <v>323.99</v>
      </c>
      <c r="H125" s="77">
        <v>95.72</v>
      </c>
      <c r="I125" s="74">
        <v>228.27</v>
      </c>
      <c r="J125" s="74"/>
      <c r="K125" s="210"/>
      <c r="L125" s="210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5"/>
      <c r="X125" s="75"/>
      <c r="Y125" s="74"/>
      <c r="Z125" s="171"/>
      <c r="AA125" s="171"/>
      <c r="AB125" s="74"/>
      <c r="AC125" s="171"/>
      <c r="AD125" s="171"/>
      <c r="AE125" s="74"/>
      <c r="AF125" s="171"/>
      <c r="AG125" s="171"/>
      <c r="AH125" s="74"/>
      <c r="AI125" s="171"/>
      <c r="AJ125" s="171"/>
      <c r="AK125" s="74"/>
      <c r="AL125" s="171"/>
      <c r="AM125" s="171"/>
      <c r="AN125" s="74"/>
      <c r="AO125" s="171"/>
      <c r="AP125" s="171"/>
      <c r="AQ125" s="209">
        <f t="shared" si="3"/>
        <v>26.999166666666667</v>
      </c>
    </row>
    <row r="126" spans="1:43" s="20" customFormat="1" ht="15" customHeight="1">
      <c r="A126" s="59">
        <v>120</v>
      </c>
      <c r="B126" s="19" t="s">
        <v>59</v>
      </c>
      <c r="C126" s="19" t="s">
        <v>77</v>
      </c>
      <c r="D126" s="197">
        <v>43</v>
      </c>
      <c r="E126" s="57" t="s">
        <v>18</v>
      </c>
      <c r="F126" s="59">
        <f>'[3]МКД'!$H$156</f>
        <v>12</v>
      </c>
      <c r="G126" s="74">
        <f t="shared" si="2"/>
        <v>93.55</v>
      </c>
      <c r="H126" s="77">
        <v>22.23</v>
      </c>
      <c r="I126" s="74">
        <v>71.32</v>
      </c>
      <c r="J126" s="74"/>
      <c r="K126" s="210"/>
      <c r="L126" s="210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5"/>
      <c r="X126" s="75"/>
      <c r="Y126" s="74"/>
      <c r="Z126" s="171"/>
      <c r="AA126" s="171"/>
      <c r="AB126" s="74"/>
      <c r="AC126" s="171"/>
      <c r="AD126" s="171"/>
      <c r="AE126" s="74"/>
      <c r="AF126" s="171"/>
      <c r="AG126" s="171"/>
      <c r="AH126" s="74"/>
      <c r="AI126" s="171"/>
      <c r="AJ126" s="171"/>
      <c r="AK126" s="74"/>
      <c r="AL126" s="171"/>
      <c r="AM126" s="171"/>
      <c r="AN126" s="74"/>
      <c r="AO126" s="171"/>
      <c r="AP126" s="171"/>
      <c r="AQ126" s="209">
        <f t="shared" si="3"/>
        <v>7.795833333333333</v>
      </c>
    </row>
    <row r="127" spans="1:43" s="20" customFormat="1" ht="15" customHeight="1">
      <c r="A127" s="59">
        <v>121</v>
      </c>
      <c r="B127" s="19" t="s">
        <v>59</v>
      </c>
      <c r="C127" s="19" t="s">
        <v>77</v>
      </c>
      <c r="D127" s="57">
        <v>44</v>
      </c>
      <c r="E127" s="57"/>
      <c r="F127" s="59">
        <f>'[3]МКД'!$H$157</f>
        <v>12</v>
      </c>
      <c r="G127" s="74">
        <f t="shared" si="2"/>
        <v>674.73</v>
      </c>
      <c r="H127" s="77">
        <v>273.87</v>
      </c>
      <c r="I127" s="74">
        <v>400.86</v>
      </c>
      <c r="J127" s="74"/>
      <c r="K127" s="210"/>
      <c r="L127" s="210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5"/>
      <c r="X127" s="75"/>
      <c r="Y127" s="74"/>
      <c r="Z127" s="171"/>
      <c r="AA127" s="171"/>
      <c r="AB127" s="74"/>
      <c r="AC127" s="171"/>
      <c r="AD127" s="171"/>
      <c r="AE127" s="74"/>
      <c r="AF127" s="171"/>
      <c r="AG127" s="171"/>
      <c r="AH127" s="74"/>
      <c r="AI127" s="171"/>
      <c r="AJ127" s="171"/>
      <c r="AK127" s="74"/>
      <c r="AL127" s="171"/>
      <c r="AM127" s="171"/>
      <c r="AN127" s="74"/>
      <c r="AO127" s="171"/>
      <c r="AP127" s="171"/>
      <c r="AQ127" s="209">
        <f t="shared" si="3"/>
        <v>56.2275</v>
      </c>
    </row>
    <row r="128" spans="1:43" s="20" customFormat="1" ht="15" customHeight="1">
      <c r="A128" s="59">
        <v>122</v>
      </c>
      <c r="B128" s="19" t="s">
        <v>59</v>
      </c>
      <c r="C128" s="19" t="s">
        <v>77</v>
      </c>
      <c r="D128" s="57">
        <v>45</v>
      </c>
      <c r="E128" s="57" t="s">
        <v>17</v>
      </c>
      <c r="F128" s="59">
        <f>'[3]МКД'!$H$158</f>
        <v>12</v>
      </c>
      <c r="G128" s="74">
        <f t="shared" si="2"/>
        <v>116.82000000000001</v>
      </c>
      <c r="H128" s="77">
        <v>-6.19</v>
      </c>
      <c r="I128" s="74">
        <v>123.01</v>
      </c>
      <c r="J128" s="74"/>
      <c r="K128" s="210"/>
      <c r="L128" s="210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5"/>
      <c r="X128" s="75"/>
      <c r="Y128" s="74"/>
      <c r="Z128" s="171"/>
      <c r="AA128" s="171"/>
      <c r="AB128" s="74"/>
      <c r="AC128" s="171"/>
      <c r="AD128" s="171"/>
      <c r="AE128" s="74"/>
      <c r="AF128" s="171"/>
      <c r="AG128" s="171"/>
      <c r="AH128" s="74"/>
      <c r="AI128" s="171"/>
      <c r="AJ128" s="171"/>
      <c r="AK128" s="74"/>
      <c r="AL128" s="171"/>
      <c r="AM128" s="171"/>
      <c r="AN128" s="74"/>
      <c r="AO128" s="171"/>
      <c r="AP128" s="171"/>
      <c r="AQ128" s="209">
        <f t="shared" si="3"/>
        <v>9.735000000000001</v>
      </c>
    </row>
    <row r="129" spans="1:43" s="20" customFormat="1" ht="15" customHeight="1">
      <c r="A129" s="59">
        <v>123</v>
      </c>
      <c r="B129" s="19" t="s">
        <v>59</v>
      </c>
      <c r="C129" s="19" t="s">
        <v>77</v>
      </c>
      <c r="D129" s="57">
        <v>45</v>
      </c>
      <c r="E129" s="57" t="s">
        <v>18</v>
      </c>
      <c r="F129" s="59">
        <f>'[3]МКД'!$H$159</f>
        <v>8</v>
      </c>
      <c r="G129" s="74">
        <f t="shared" si="2"/>
        <v>35.849999999999994</v>
      </c>
      <c r="H129" s="77">
        <v>12.61</v>
      </c>
      <c r="I129" s="74">
        <v>23.24</v>
      </c>
      <c r="J129" s="74"/>
      <c r="K129" s="210"/>
      <c r="L129" s="210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5"/>
      <c r="X129" s="75"/>
      <c r="Y129" s="74"/>
      <c r="Z129" s="171"/>
      <c r="AA129" s="171"/>
      <c r="AB129" s="74"/>
      <c r="AC129" s="171"/>
      <c r="AD129" s="171"/>
      <c r="AE129" s="74"/>
      <c r="AF129" s="171"/>
      <c r="AG129" s="171"/>
      <c r="AH129" s="74"/>
      <c r="AI129" s="171"/>
      <c r="AJ129" s="171"/>
      <c r="AK129" s="74"/>
      <c r="AL129" s="171"/>
      <c r="AM129" s="171"/>
      <c r="AN129" s="74"/>
      <c r="AO129" s="171"/>
      <c r="AP129" s="171"/>
      <c r="AQ129" s="209">
        <f t="shared" si="3"/>
        <v>4.481249999999999</v>
      </c>
    </row>
    <row r="130" spans="1:43" s="20" customFormat="1" ht="15" customHeight="1">
      <c r="A130" s="59">
        <v>124</v>
      </c>
      <c r="B130" s="19" t="s">
        <v>59</v>
      </c>
      <c r="C130" s="19" t="s">
        <v>78</v>
      </c>
      <c r="D130" s="57">
        <v>1</v>
      </c>
      <c r="E130" s="57" t="s">
        <v>17</v>
      </c>
      <c r="F130" s="59">
        <f>'[3]МКД'!$H$160</f>
        <v>8</v>
      </c>
      <c r="G130" s="74">
        <f t="shared" si="2"/>
        <v>78.19</v>
      </c>
      <c r="H130" s="77">
        <v>16.41</v>
      </c>
      <c r="I130" s="74">
        <v>61.78</v>
      </c>
      <c r="J130" s="74"/>
      <c r="K130" s="210"/>
      <c r="L130" s="210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5"/>
      <c r="X130" s="75"/>
      <c r="Y130" s="74"/>
      <c r="Z130" s="171"/>
      <c r="AA130" s="171"/>
      <c r="AB130" s="74"/>
      <c r="AC130" s="171"/>
      <c r="AD130" s="171"/>
      <c r="AE130" s="74"/>
      <c r="AF130" s="171"/>
      <c r="AG130" s="171"/>
      <c r="AH130" s="74"/>
      <c r="AI130" s="171"/>
      <c r="AJ130" s="171"/>
      <c r="AK130" s="74"/>
      <c r="AL130" s="171"/>
      <c r="AM130" s="171"/>
      <c r="AN130" s="74"/>
      <c r="AO130" s="171"/>
      <c r="AP130" s="171"/>
      <c r="AQ130" s="209">
        <f t="shared" si="3"/>
        <v>9.77375</v>
      </c>
    </row>
    <row r="131" spans="1:43" s="20" customFormat="1" ht="15" customHeight="1">
      <c r="A131" s="59">
        <v>125</v>
      </c>
      <c r="B131" s="19" t="s">
        <v>59</v>
      </c>
      <c r="C131" s="19" t="s">
        <v>78</v>
      </c>
      <c r="D131" s="57">
        <v>3</v>
      </c>
      <c r="E131" s="57"/>
      <c r="F131" s="59">
        <f>'[3]МКД'!$H$161</f>
        <v>16</v>
      </c>
      <c r="G131" s="74">
        <f aca="true" t="shared" si="4" ref="G131:G151">SUM(H131:I131)</f>
        <v>175.81</v>
      </c>
      <c r="H131" s="77">
        <v>40.9</v>
      </c>
      <c r="I131" s="74">
        <v>134.91</v>
      </c>
      <c r="J131" s="74"/>
      <c r="K131" s="210"/>
      <c r="L131" s="210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5"/>
      <c r="X131" s="75"/>
      <c r="Y131" s="74"/>
      <c r="Z131" s="171"/>
      <c r="AA131" s="171"/>
      <c r="AB131" s="74"/>
      <c r="AC131" s="171"/>
      <c r="AD131" s="171"/>
      <c r="AE131" s="74"/>
      <c r="AF131" s="171"/>
      <c r="AG131" s="171"/>
      <c r="AH131" s="74"/>
      <c r="AI131" s="171"/>
      <c r="AJ131" s="171"/>
      <c r="AK131" s="74"/>
      <c r="AL131" s="171"/>
      <c r="AM131" s="171"/>
      <c r="AN131" s="74"/>
      <c r="AO131" s="171"/>
      <c r="AP131" s="171"/>
      <c r="AQ131" s="209">
        <f t="shared" si="3"/>
        <v>10.988125</v>
      </c>
    </row>
    <row r="132" spans="1:43" s="20" customFormat="1" ht="15" customHeight="1">
      <c r="A132" s="59">
        <v>126</v>
      </c>
      <c r="B132" s="19" t="s">
        <v>59</v>
      </c>
      <c r="C132" s="19" t="s">
        <v>78</v>
      </c>
      <c r="D132" s="57">
        <v>3</v>
      </c>
      <c r="E132" s="57" t="s">
        <v>17</v>
      </c>
      <c r="F132" s="59">
        <f>'[3]МКД'!$H$162</f>
        <v>8</v>
      </c>
      <c r="G132" s="74">
        <f t="shared" si="4"/>
        <v>36.16</v>
      </c>
      <c r="H132" s="77">
        <v>8.8</v>
      </c>
      <c r="I132" s="74">
        <v>27.36</v>
      </c>
      <c r="J132" s="74"/>
      <c r="K132" s="210"/>
      <c r="L132" s="210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5"/>
      <c r="X132" s="75"/>
      <c r="Y132" s="74"/>
      <c r="Z132" s="171"/>
      <c r="AA132" s="171"/>
      <c r="AB132" s="74"/>
      <c r="AC132" s="171"/>
      <c r="AD132" s="171"/>
      <c r="AE132" s="74"/>
      <c r="AF132" s="171"/>
      <c r="AG132" s="171"/>
      <c r="AH132" s="74"/>
      <c r="AI132" s="171"/>
      <c r="AJ132" s="171"/>
      <c r="AK132" s="74"/>
      <c r="AL132" s="171"/>
      <c r="AM132" s="171"/>
      <c r="AN132" s="74"/>
      <c r="AO132" s="171"/>
      <c r="AP132" s="171"/>
      <c r="AQ132" s="209">
        <f aca="true" t="shared" si="5" ref="AQ132:AQ152">G132/F132</f>
        <v>4.52</v>
      </c>
    </row>
    <row r="133" spans="1:43" s="20" customFormat="1" ht="15" customHeight="1">
      <c r="A133" s="59">
        <v>127</v>
      </c>
      <c r="B133" s="19" t="s">
        <v>59</v>
      </c>
      <c r="C133" s="19" t="s">
        <v>78</v>
      </c>
      <c r="D133" s="57">
        <v>3</v>
      </c>
      <c r="E133" s="57" t="s">
        <v>18</v>
      </c>
      <c r="F133" s="59">
        <f>'[3]МКД'!$H$163</f>
        <v>17</v>
      </c>
      <c r="G133" s="74">
        <f t="shared" si="4"/>
        <v>798.87</v>
      </c>
      <c r="H133" s="77">
        <v>300.96</v>
      </c>
      <c r="I133" s="74">
        <v>497.91</v>
      </c>
      <c r="J133" s="74">
        <f>SUM(K133:L133)</f>
        <v>0</v>
      </c>
      <c r="K133" s="74"/>
      <c r="L133" s="74"/>
      <c r="M133" s="74">
        <f>SUM(N133:O133)</f>
        <v>0</v>
      </c>
      <c r="N133" s="74"/>
      <c r="O133" s="74"/>
      <c r="P133" s="74">
        <f>SUM(Q133:R133)</f>
        <v>0</v>
      </c>
      <c r="Q133" s="74"/>
      <c r="R133" s="74"/>
      <c r="S133" s="74">
        <f>SUM(T133:U133)</f>
        <v>0</v>
      </c>
      <c r="T133" s="74"/>
      <c r="U133" s="74"/>
      <c r="V133" s="74">
        <f>SUM(W133:X133)</f>
        <v>0</v>
      </c>
      <c r="W133" s="75"/>
      <c r="X133" s="75"/>
      <c r="Y133" s="74">
        <f>SUM(Z133:AA133)</f>
        <v>0</v>
      </c>
      <c r="Z133" s="172"/>
      <c r="AA133" s="172"/>
      <c r="AB133" s="74">
        <f>SUM(AC133:AD133)</f>
        <v>0</v>
      </c>
      <c r="AC133" s="172"/>
      <c r="AD133" s="172"/>
      <c r="AE133" s="74">
        <f>SUM(AF133:AG133)</f>
        <v>0</v>
      </c>
      <c r="AF133" s="172"/>
      <c r="AG133" s="172"/>
      <c r="AH133" s="74">
        <f>SUM(AI133:AJ133)</f>
        <v>0</v>
      </c>
      <c r="AI133" s="172"/>
      <c r="AJ133" s="172"/>
      <c r="AK133" s="74">
        <f>SUM(AL133:AM133)</f>
        <v>0</v>
      </c>
      <c r="AL133" s="172"/>
      <c r="AM133" s="172"/>
      <c r="AN133" s="74">
        <f>SUM(AO133:AP133)</f>
        <v>0</v>
      </c>
      <c r="AO133" s="172"/>
      <c r="AP133" s="172"/>
      <c r="AQ133" s="209">
        <f t="shared" si="5"/>
        <v>46.99235294117647</v>
      </c>
    </row>
    <row r="134" spans="1:43" s="20" customFormat="1" ht="15" customHeight="1">
      <c r="A134" s="59">
        <v>128</v>
      </c>
      <c r="B134" s="19" t="s">
        <v>59</v>
      </c>
      <c r="C134" s="19" t="s">
        <v>78</v>
      </c>
      <c r="D134" s="57">
        <v>5</v>
      </c>
      <c r="E134" s="57"/>
      <c r="F134" s="59">
        <f>'[3]МКД'!$H$164</f>
        <v>12</v>
      </c>
      <c r="G134" s="74">
        <f t="shared" si="4"/>
        <v>147</v>
      </c>
      <c r="H134" s="77">
        <v>39</v>
      </c>
      <c r="I134" s="74">
        <v>108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5"/>
      <c r="X134" s="75"/>
      <c r="Y134" s="74"/>
      <c r="Z134" s="172"/>
      <c r="AA134" s="172"/>
      <c r="AB134" s="74"/>
      <c r="AC134" s="172"/>
      <c r="AD134" s="172"/>
      <c r="AE134" s="74"/>
      <c r="AF134" s="172"/>
      <c r="AG134" s="172"/>
      <c r="AH134" s="74"/>
      <c r="AI134" s="172"/>
      <c r="AJ134" s="172"/>
      <c r="AK134" s="74"/>
      <c r="AL134" s="172"/>
      <c r="AM134" s="172"/>
      <c r="AN134" s="74"/>
      <c r="AO134" s="172"/>
      <c r="AP134" s="172"/>
      <c r="AQ134" s="209">
        <f t="shared" si="5"/>
        <v>12.25</v>
      </c>
    </row>
    <row r="135" spans="1:43" s="20" customFormat="1" ht="15" customHeight="1">
      <c r="A135" s="59">
        <v>129</v>
      </c>
      <c r="B135" s="19" t="s">
        <v>59</v>
      </c>
      <c r="C135" s="19" t="s">
        <v>78</v>
      </c>
      <c r="D135" s="57">
        <v>5</v>
      </c>
      <c r="E135" s="57" t="s">
        <v>17</v>
      </c>
      <c r="F135" s="59">
        <f>'[3]МКД'!$H$165</f>
        <v>8</v>
      </c>
      <c r="G135" s="74">
        <f t="shared" si="4"/>
        <v>302.1</v>
      </c>
      <c r="H135" s="77">
        <v>104.53</v>
      </c>
      <c r="I135" s="74">
        <v>197.57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5"/>
      <c r="X135" s="75"/>
      <c r="Y135" s="74"/>
      <c r="Z135" s="172"/>
      <c r="AA135" s="172"/>
      <c r="AB135" s="74"/>
      <c r="AC135" s="172"/>
      <c r="AD135" s="172"/>
      <c r="AE135" s="74"/>
      <c r="AF135" s="172"/>
      <c r="AG135" s="172"/>
      <c r="AH135" s="74"/>
      <c r="AI135" s="172"/>
      <c r="AJ135" s="172"/>
      <c r="AK135" s="74"/>
      <c r="AL135" s="172"/>
      <c r="AM135" s="172"/>
      <c r="AN135" s="74"/>
      <c r="AO135" s="172"/>
      <c r="AP135" s="172"/>
      <c r="AQ135" s="209">
        <f t="shared" si="5"/>
        <v>37.7625</v>
      </c>
    </row>
    <row r="136" spans="1:43" s="20" customFormat="1" ht="15" customHeight="1">
      <c r="A136" s="59">
        <v>130</v>
      </c>
      <c r="B136" s="19" t="s">
        <v>59</v>
      </c>
      <c r="C136" s="19" t="s">
        <v>55</v>
      </c>
      <c r="D136" s="57">
        <v>5</v>
      </c>
      <c r="E136" s="57"/>
      <c r="F136" s="59">
        <f>'[1]МКД'!$H$24</f>
        <v>24</v>
      </c>
      <c r="G136" s="74">
        <f t="shared" si="4"/>
        <v>1425.49</v>
      </c>
      <c r="H136" s="77">
        <v>275.94</v>
      </c>
      <c r="I136" s="74">
        <v>1149.55</v>
      </c>
      <c r="J136" s="74">
        <f>SUM(K136:L136)</f>
        <v>0</v>
      </c>
      <c r="K136" s="73"/>
      <c r="L136" s="73"/>
      <c r="M136" s="74">
        <f>SUM(N136:O136)</f>
        <v>0</v>
      </c>
      <c r="N136" s="74"/>
      <c r="O136" s="74"/>
      <c r="P136" s="74">
        <f>SUM(Q136:R136)</f>
        <v>0</v>
      </c>
      <c r="Q136" s="74"/>
      <c r="R136" s="74"/>
      <c r="S136" s="74">
        <f>SUM(T136:U136)</f>
        <v>0</v>
      </c>
      <c r="T136" s="74"/>
      <c r="U136" s="74"/>
      <c r="V136" s="74">
        <f>SUM(W136:X136)</f>
        <v>0</v>
      </c>
      <c r="W136" s="75"/>
      <c r="X136" s="75"/>
      <c r="Y136" s="74">
        <f>SUM(Z136:AA136)</f>
        <v>0</v>
      </c>
      <c r="Z136" s="172"/>
      <c r="AA136" s="172"/>
      <c r="AB136" s="74">
        <f>SUM(AC136:AD136)</f>
        <v>0</v>
      </c>
      <c r="AC136" s="172"/>
      <c r="AD136" s="172"/>
      <c r="AE136" s="74">
        <f>SUM(AF136:AG136)</f>
        <v>0</v>
      </c>
      <c r="AF136" s="172"/>
      <c r="AG136" s="172"/>
      <c r="AH136" s="74">
        <f>SUM(AI136:AJ136)</f>
        <v>0</v>
      </c>
      <c r="AI136" s="172"/>
      <c r="AJ136" s="172"/>
      <c r="AK136" s="74">
        <f>SUM(AL136:AM136)</f>
        <v>0</v>
      </c>
      <c r="AL136" s="172"/>
      <c r="AM136" s="172"/>
      <c r="AN136" s="74">
        <f>SUM(AO136:AP136)</f>
        <v>0</v>
      </c>
      <c r="AO136" s="172"/>
      <c r="AP136" s="172"/>
      <c r="AQ136" s="209">
        <f t="shared" si="5"/>
        <v>59.39541666666667</v>
      </c>
    </row>
    <row r="137" spans="1:43" s="20" customFormat="1" ht="15" customHeight="1">
      <c r="A137" s="59">
        <v>131</v>
      </c>
      <c r="B137" s="19" t="s">
        <v>59</v>
      </c>
      <c r="C137" s="19" t="s">
        <v>55</v>
      </c>
      <c r="D137" s="57">
        <v>5</v>
      </c>
      <c r="E137" s="57" t="s">
        <v>17</v>
      </c>
      <c r="F137" s="59">
        <f>'[1]МКД'!$H$25</f>
        <v>12</v>
      </c>
      <c r="G137" s="74">
        <f t="shared" si="4"/>
        <v>364.61</v>
      </c>
      <c r="H137" s="77">
        <v>220.29</v>
      </c>
      <c r="I137" s="74">
        <v>144.32</v>
      </c>
      <c r="J137" s="74"/>
      <c r="K137" s="210"/>
      <c r="L137" s="210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5"/>
      <c r="X137" s="75"/>
      <c r="Y137" s="74"/>
      <c r="Z137" s="172"/>
      <c r="AA137" s="172"/>
      <c r="AB137" s="74"/>
      <c r="AC137" s="172"/>
      <c r="AD137" s="172"/>
      <c r="AE137" s="74"/>
      <c r="AF137" s="172"/>
      <c r="AG137" s="172"/>
      <c r="AH137" s="74"/>
      <c r="AI137" s="172"/>
      <c r="AJ137" s="172"/>
      <c r="AK137" s="74"/>
      <c r="AL137" s="172"/>
      <c r="AM137" s="172"/>
      <c r="AN137" s="74"/>
      <c r="AO137" s="172"/>
      <c r="AP137" s="172"/>
      <c r="AQ137" s="209">
        <f t="shared" si="5"/>
        <v>30.38416666666667</v>
      </c>
    </row>
    <row r="138" spans="1:43" s="20" customFormat="1" ht="15" customHeight="1">
      <c r="A138" s="59">
        <v>132</v>
      </c>
      <c r="B138" s="19" t="s">
        <v>59</v>
      </c>
      <c r="C138" s="19" t="s">
        <v>28</v>
      </c>
      <c r="D138" s="57">
        <v>2</v>
      </c>
      <c r="E138" s="57"/>
      <c r="F138" s="59">
        <f>'[1]МКД'!$H$8</f>
        <v>16</v>
      </c>
      <c r="G138" s="74">
        <f t="shared" si="4"/>
        <v>184.78</v>
      </c>
      <c r="H138" s="77">
        <v>19.12</v>
      </c>
      <c r="I138" s="74">
        <v>165.66</v>
      </c>
      <c r="J138" s="74"/>
      <c r="K138" s="210"/>
      <c r="L138" s="210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5"/>
      <c r="X138" s="75"/>
      <c r="Y138" s="74"/>
      <c r="Z138" s="172"/>
      <c r="AA138" s="172"/>
      <c r="AB138" s="74"/>
      <c r="AC138" s="172"/>
      <c r="AD138" s="172"/>
      <c r="AE138" s="74"/>
      <c r="AF138" s="172"/>
      <c r="AG138" s="172"/>
      <c r="AH138" s="74"/>
      <c r="AI138" s="172"/>
      <c r="AJ138" s="172"/>
      <c r="AK138" s="74"/>
      <c r="AL138" s="172"/>
      <c r="AM138" s="172"/>
      <c r="AN138" s="74"/>
      <c r="AO138" s="172"/>
      <c r="AP138" s="172"/>
      <c r="AQ138" s="209">
        <f t="shared" si="5"/>
        <v>11.54875</v>
      </c>
    </row>
    <row r="139" spans="1:43" s="20" customFormat="1" ht="15" customHeight="1">
      <c r="A139" s="59">
        <v>133</v>
      </c>
      <c r="B139" s="19" t="s">
        <v>59</v>
      </c>
      <c r="C139" s="19" t="s">
        <v>28</v>
      </c>
      <c r="D139" s="197">
        <v>4</v>
      </c>
      <c r="E139" s="57"/>
      <c r="F139" s="59">
        <f>'[1]МКД'!$H$9</f>
        <v>16</v>
      </c>
      <c r="G139" s="74">
        <f t="shared" si="4"/>
        <v>79.34</v>
      </c>
      <c r="H139" s="77">
        <v>15.43</v>
      </c>
      <c r="I139" s="74">
        <v>63.91</v>
      </c>
      <c r="J139" s="74"/>
      <c r="K139" s="210"/>
      <c r="L139" s="210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5"/>
      <c r="X139" s="75"/>
      <c r="Y139" s="74"/>
      <c r="Z139" s="172"/>
      <c r="AA139" s="172"/>
      <c r="AB139" s="74"/>
      <c r="AC139" s="172"/>
      <c r="AD139" s="172"/>
      <c r="AE139" s="74"/>
      <c r="AF139" s="172"/>
      <c r="AG139" s="172"/>
      <c r="AH139" s="74"/>
      <c r="AI139" s="172"/>
      <c r="AJ139" s="172"/>
      <c r="AK139" s="74"/>
      <c r="AL139" s="172"/>
      <c r="AM139" s="172"/>
      <c r="AN139" s="74"/>
      <c r="AO139" s="172"/>
      <c r="AP139" s="172"/>
      <c r="AQ139" s="209">
        <f t="shared" si="5"/>
        <v>4.95875</v>
      </c>
    </row>
    <row r="140" spans="1:43" s="20" customFormat="1" ht="15" customHeight="1">
      <c r="A140" s="59">
        <v>134</v>
      </c>
      <c r="B140" s="19" t="s">
        <v>59</v>
      </c>
      <c r="C140" s="19" t="s">
        <v>28</v>
      </c>
      <c r="D140" s="197">
        <v>5</v>
      </c>
      <c r="E140" s="57"/>
      <c r="F140" s="12">
        <f>'[2]МКД'!$H$230</f>
        <v>15</v>
      </c>
      <c r="G140" s="74">
        <f t="shared" si="4"/>
        <v>124.42999999999999</v>
      </c>
      <c r="H140" s="77">
        <v>99.46</v>
      </c>
      <c r="I140" s="74">
        <v>24.97</v>
      </c>
      <c r="J140" s="74"/>
      <c r="K140" s="210"/>
      <c r="L140" s="210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5"/>
      <c r="X140" s="75"/>
      <c r="Y140" s="74"/>
      <c r="Z140" s="172"/>
      <c r="AA140" s="172"/>
      <c r="AB140" s="74"/>
      <c r="AC140" s="172"/>
      <c r="AD140" s="172"/>
      <c r="AE140" s="74"/>
      <c r="AF140" s="172"/>
      <c r="AG140" s="172"/>
      <c r="AH140" s="74"/>
      <c r="AI140" s="172"/>
      <c r="AJ140" s="172"/>
      <c r="AK140" s="74"/>
      <c r="AL140" s="172"/>
      <c r="AM140" s="172"/>
      <c r="AN140" s="74"/>
      <c r="AO140" s="172"/>
      <c r="AP140" s="172"/>
      <c r="AQ140" s="209">
        <f t="shared" si="5"/>
        <v>8.295333333333334</v>
      </c>
    </row>
    <row r="141" spans="1:43" s="20" customFormat="1" ht="15" customHeight="1">
      <c r="A141" s="59">
        <v>135</v>
      </c>
      <c r="B141" s="19" t="s">
        <v>59</v>
      </c>
      <c r="C141" s="19" t="s">
        <v>28</v>
      </c>
      <c r="D141" s="57">
        <v>6</v>
      </c>
      <c r="E141" s="57"/>
      <c r="F141" s="59">
        <f>'[1]МКД'!$H$10</f>
        <v>12</v>
      </c>
      <c r="G141" s="74">
        <f t="shared" si="4"/>
        <v>159.5</v>
      </c>
      <c r="H141" s="77">
        <v>20.6</v>
      </c>
      <c r="I141" s="74">
        <v>138.9</v>
      </c>
      <c r="J141" s="74"/>
      <c r="K141" s="210"/>
      <c r="L141" s="210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5"/>
      <c r="X141" s="75"/>
      <c r="Y141" s="74"/>
      <c r="Z141" s="172"/>
      <c r="AA141" s="172"/>
      <c r="AB141" s="74"/>
      <c r="AC141" s="172"/>
      <c r="AD141" s="172"/>
      <c r="AE141" s="74"/>
      <c r="AF141" s="172"/>
      <c r="AG141" s="172"/>
      <c r="AH141" s="74"/>
      <c r="AI141" s="172"/>
      <c r="AJ141" s="172"/>
      <c r="AK141" s="74"/>
      <c r="AL141" s="172"/>
      <c r="AM141" s="172"/>
      <c r="AN141" s="74"/>
      <c r="AO141" s="172"/>
      <c r="AP141" s="172"/>
      <c r="AQ141" s="209">
        <f t="shared" si="5"/>
        <v>13.291666666666666</v>
      </c>
    </row>
    <row r="142" spans="1:43" s="20" customFormat="1" ht="15" customHeight="1">
      <c r="A142" s="59">
        <v>136</v>
      </c>
      <c r="B142" s="19" t="s">
        <v>59</v>
      </c>
      <c r="C142" s="19" t="s">
        <v>28</v>
      </c>
      <c r="D142" s="57">
        <v>7</v>
      </c>
      <c r="E142" s="57" t="s">
        <v>17</v>
      </c>
      <c r="F142" s="59">
        <f>'[1]МКД'!$H$11</f>
        <v>12</v>
      </c>
      <c r="G142" s="74">
        <f t="shared" si="4"/>
        <v>99.96</v>
      </c>
      <c r="H142" s="77">
        <v>28.8</v>
      </c>
      <c r="I142" s="74">
        <v>71.16</v>
      </c>
      <c r="J142" s="74"/>
      <c r="K142" s="210"/>
      <c r="L142" s="210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5"/>
      <c r="X142" s="75"/>
      <c r="Y142" s="74"/>
      <c r="Z142" s="172"/>
      <c r="AA142" s="172"/>
      <c r="AB142" s="74"/>
      <c r="AC142" s="172"/>
      <c r="AD142" s="172"/>
      <c r="AE142" s="74"/>
      <c r="AF142" s="172"/>
      <c r="AG142" s="172"/>
      <c r="AH142" s="74"/>
      <c r="AI142" s="172"/>
      <c r="AJ142" s="172"/>
      <c r="AK142" s="74"/>
      <c r="AL142" s="172"/>
      <c r="AM142" s="172"/>
      <c r="AN142" s="74"/>
      <c r="AO142" s="172"/>
      <c r="AP142" s="172"/>
      <c r="AQ142" s="209">
        <f t="shared" si="5"/>
        <v>8.33</v>
      </c>
    </row>
    <row r="143" spans="1:43" s="20" customFormat="1" ht="15">
      <c r="A143" s="59">
        <v>137</v>
      </c>
      <c r="B143" s="19" t="s">
        <v>59</v>
      </c>
      <c r="C143" s="19" t="s">
        <v>28</v>
      </c>
      <c r="D143" s="57">
        <v>8</v>
      </c>
      <c r="E143" s="57"/>
      <c r="F143" s="59">
        <f>'[1]МКД'!$H$12</f>
        <v>12</v>
      </c>
      <c r="G143" s="74">
        <f t="shared" si="4"/>
        <v>509.3</v>
      </c>
      <c r="H143" s="77">
        <v>21.23</v>
      </c>
      <c r="I143" s="74">
        <v>488.07</v>
      </c>
      <c r="J143" s="74">
        <f>SUM(K143:L143)</f>
        <v>0</v>
      </c>
      <c r="K143" s="73"/>
      <c r="L143" s="73"/>
      <c r="M143" s="74">
        <f>SUM(N143:O143)</f>
        <v>0</v>
      </c>
      <c r="N143" s="74"/>
      <c r="O143" s="74"/>
      <c r="P143" s="74">
        <f>SUM(Q143:R143)</f>
        <v>0</v>
      </c>
      <c r="Q143" s="74"/>
      <c r="R143" s="74"/>
      <c r="S143" s="74">
        <f>SUM(T143:U143)</f>
        <v>0</v>
      </c>
      <c r="T143" s="74"/>
      <c r="U143" s="74"/>
      <c r="V143" s="74">
        <f>SUM(W143:X143)</f>
        <v>0</v>
      </c>
      <c r="W143" s="75"/>
      <c r="X143" s="75"/>
      <c r="Y143" s="74">
        <f>SUM(Z143:AA143)</f>
        <v>0</v>
      </c>
      <c r="Z143" s="172"/>
      <c r="AA143" s="172"/>
      <c r="AB143" s="74">
        <f>SUM(AC143:AD143)</f>
        <v>0</v>
      </c>
      <c r="AC143" s="172"/>
      <c r="AD143" s="172"/>
      <c r="AE143" s="74">
        <f>SUM(AF143:AG143)</f>
        <v>0</v>
      </c>
      <c r="AF143" s="172"/>
      <c r="AG143" s="172"/>
      <c r="AH143" s="74">
        <f>SUM(AI143:AJ143)</f>
        <v>0</v>
      </c>
      <c r="AI143" s="172"/>
      <c r="AJ143" s="172"/>
      <c r="AK143" s="74">
        <f>SUM(AL143:AM143)</f>
        <v>0</v>
      </c>
      <c r="AL143" s="172"/>
      <c r="AM143" s="172"/>
      <c r="AN143" s="74">
        <f>SUM(AO143:AP143)</f>
        <v>0</v>
      </c>
      <c r="AO143" s="172"/>
      <c r="AP143" s="172"/>
      <c r="AQ143" s="209">
        <f t="shared" si="5"/>
        <v>42.44166666666667</v>
      </c>
    </row>
    <row r="144" spans="1:43" s="20" customFormat="1" ht="15" customHeight="1">
      <c r="A144" s="59">
        <v>138</v>
      </c>
      <c r="B144" s="19" t="s">
        <v>59</v>
      </c>
      <c r="C144" s="19" t="s">
        <v>28</v>
      </c>
      <c r="D144" s="57">
        <v>10</v>
      </c>
      <c r="E144" s="57"/>
      <c r="F144" s="59">
        <f>'[1]МКД'!$H$13</f>
        <v>13</v>
      </c>
      <c r="G144" s="74">
        <f t="shared" si="4"/>
        <v>344.62</v>
      </c>
      <c r="H144" s="77">
        <v>114.1</v>
      </c>
      <c r="I144" s="74">
        <v>230.52</v>
      </c>
      <c r="J144" s="74">
        <f>SUM(K144:L144)</f>
        <v>0</v>
      </c>
      <c r="K144" s="73"/>
      <c r="L144" s="73"/>
      <c r="M144" s="74">
        <f>SUM(N144:O144)</f>
        <v>0</v>
      </c>
      <c r="N144" s="74"/>
      <c r="O144" s="74"/>
      <c r="P144" s="74">
        <f>SUM(Q144:R144)</f>
        <v>0</v>
      </c>
      <c r="Q144" s="74"/>
      <c r="R144" s="74"/>
      <c r="S144" s="74">
        <f>SUM(T144:U144)</f>
        <v>0</v>
      </c>
      <c r="T144" s="74"/>
      <c r="U144" s="74"/>
      <c r="V144" s="74">
        <f>SUM(W144:X144)</f>
        <v>0</v>
      </c>
      <c r="W144" s="75"/>
      <c r="X144" s="75"/>
      <c r="Y144" s="74">
        <f>SUM(Z144:AA144)</f>
        <v>0</v>
      </c>
      <c r="Z144" s="172"/>
      <c r="AA144" s="172"/>
      <c r="AB144" s="74">
        <f>SUM(AC144:AD144)</f>
        <v>0</v>
      </c>
      <c r="AC144" s="172"/>
      <c r="AD144" s="172"/>
      <c r="AE144" s="74">
        <f>SUM(AF144:AG144)</f>
        <v>0</v>
      </c>
      <c r="AF144" s="172"/>
      <c r="AG144" s="172"/>
      <c r="AH144" s="74">
        <f>SUM(AI144:AJ144)</f>
        <v>0</v>
      </c>
      <c r="AI144" s="172"/>
      <c r="AJ144" s="172"/>
      <c r="AK144" s="74">
        <f>SUM(AL144:AM144)</f>
        <v>0</v>
      </c>
      <c r="AL144" s="172"/>
      <c r="AM144" s="172"/>
      <c r="AN144" s="74">
        <f>SUM(AO144:AP144)</f>
        <v>0</v>
      </c>
      <c r="AO144" s="172"/>
      <c r="AP144" s="172"/>
      <c r="AQ144" s="209">
        <f t="shared" si="5"/>
        <v>26.50923076923077</v>
      </c>
    </row>
    <row r="145" spans="1:43" s="20" customFormat="1" ht="15" customHeight="1">
      <c r="A145" s="59">
        <v>139</v>
      </c>
      <c r="B145" s="19" t="s">
        <v>59</v>
      </c>
      <c r="C145" s="19" t="s">
        <v>28</v>
      </c>
      <c r="D145" s="57">
        <v>12</v>
      </c>
      <c r="E145" s="57"/>
      <c r="F145" s="59">
        <f>'[1]МКД'!$H$14</f>
        <v>16</v>
      </c>
      <c r="G145" s="74">
        <f t="shared" si="4"/>
        <v>430.03000000000003</v>
      </c>
      <c r="H145" s="77">
        <v>123.56</v>
      </c>
      <c r="I145" s="74">
        <v>306.47</v>
      </c>
      <c r="J145" s="74">
        <f>SUM(K145:L145)</f>
        <v>0</v>
      </c>
      <c r="K145" s="73"/>
      <c r="L145" s="73"/>
      <c r="M145" s="74">
        <f>SUM(N145:O145)</f>
        <v>0</v>
      </c>
      <c r="N145" s="74"/>
      <c r="O145" s="74"/>
      <c r="P145" s="74">
        <f>SUM(Q145:R145)</f>
        <v>0</v>
      </c>
      <c r="Q145" s="74"/>
      <c r="R145" s="74"/>
      <c r="S145" s="74">
        <f>SUM(T145:U145)</f>
        <v>0</v>
      </c>
      <c r="T145" s="74"/>
      <c r="U145" s="74"/>
      <c r="V145" s="74">
        <f>SUM(W145:X145)</f>
        <v>0</v>
      </c>
      <c r="W145" s="75"/>
      <c r="X145" s="75"/>
      <c r="Y145" s="74">
        <f>SUM(Z145:AA145)</f>
        <v>0</v>
      </c>
      <c r="Z145" s="172"/>
      <c r="AA145" s="172"/>
      <c r="AB145" s="74">
        <f>SUM(AC145:AD145)</f>
        <v>0</v>
      </c>
      <c r="AC145" s="172"/>
      <c r="AD145" s="172"/>
      <c r="AE145" s="74">
        <f>SUM(AF145:AG145)</f>
        <v>0</v>
      </c>
      <c r="AF145" s="172"/>
      <c r="AG145" s="172"/>
      <c r="AH145" s="74">
        <f>SUM(AI145:AJ145)</f>
        <v>0</v>
      </c>
      <c r="AI145" s="172"/>
      <c r="AJ145" s="172"/>
      <c r="AK145" s="74">
        <f>SUM(AL145:AM145)</f>
        <v>0</v>
      </c>
      <c r="AL145" s="172"/>
      <c r="AM145" s="172"/>
      <c r="AN145" s="74">
        <f>SUM(AO145:AP145)</f>
        <v>0</v>
      </c>
      <c r="AO145" s="172"/>
      <c r="AP145" s="172"/>
      <c r="AQ145" s="209">
        <f t="shared" si="5"/>
        <v>26.876875000000002</v>
      </c>
    </row>
    <row r="146" spans="1:43" s="20" customFormat="1" ht="15" customHeight="1">
      <c r="A146" s="59">
        <v>140</v>
      </c>
      <c r="B146" s="19" t="s">
        <v>59</v>
      </c>
      <c r="C146" s="19" t="s">
        <v>28</v>
      </c>
      <c r="D146" s="57">
        <v>14</v>
      </c>
      <c r="E146" s="57"/>
      <c r="F146" s="59">
        <f>'[1]МКД'!$H$15</f>
        <v>24</v>
      </c>
      <c r="G146" s="74">
        <f t="shared" si="4"/>
        <v>338.31</v>
      </c>
      <c r="H146" s="77">
        <v>102.78</v>
      </c>
      <c r="I146" s="74">
        <v>235.53</v>
      </c>
      <c r="J146" s="74"/>
      <c r="K146" s="210"/>
      <c r="L146" s="210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5"/>
      <c r="X146" s="75"/>
      <c r="Y146" s="74"/>
      <c r="Z146" s="172"/>
      <c r="AA146" s="172"/>
      <c r="AB146" s="74"/>
      <c r="AC146" s="172"/>
      <c r="AD146" s="172"/>
      <c r="AE146" s="74"/>
      <c r="AF146" s="172"/>
      <c r="AG146" s="172"/>
      <c r="AH146" s="74"/>
      <c r="AI146" s="172"/>
      <c r="AJ146" s="172"/>
      <c r="AK146" s="74"/>
      <c r="AL146" s="172"/>
      <c r="AM146" s="172"/>
      <c r="AN146" s="74"/>
      <c r="AO146" s="172"/>
      <c r="AP146" s="172"/>
      <c r="AQ146" s="209">
        <f t="shared" si="5"/>
        <v>14.09625</v>
      </c>
    </row>
    <row r="147" spans="1:43" s="20" customFormat="1" ht="15" customHeight="1">
      <c r="A147" s="59">
        <v>141</v>
      </c>
      <c r="B147" s="19" t="s">
        <v>59</v>
      </c>
      <c r="C147" s="19" t="s">
        <v>28</v>
      </c>
      <c r="D147" s="57">
        <v>16</v>
      </c>
      <c r="E147" s="57"/>
      <c r="F147" s="59">
        <f>'[1]МКД'!$H$16</f>
        <v>16</v>
      </c>
      <c r="G147" s="74">
        <f t="shared" si="4"/>
        <v>111.00999999999999</v>
      </c>
      <c r="H147" s="77">
        <v>28.99</v>
      </c>
      <c r="I147" s="74">
        <v>82.02</v>
      </c>
      <c r="J147" s="74"/>
      <c r="K147" s="210"/>
      <c r="L147" s="210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5"/>
      <c r="X147" s="75"/>
      <c r="Y147" s="74"/>
      <c r="Z147" s="172"/>
      <c r="AA147" s="172"/>
      <c r="AB147" s="74"/>
      <c r="AC147" s="172"/>
      <c r="AD147" s="172"/>
      <c r="AE147" s="74"/>
      <c r="AF147" s="172"/>
      <c r="AG147" s="172"/>
      <c r="AH147" s="74"/>
      <c r="AI147" s="172"/>
      <c r="AJ147" s="172"/>
      <c r="AK147" s="74"/>
      <c r="AL147" s="172"/>
      <c r="AM147" s="172"/>
      <c r="AN147" s="74"/>
      <c r="AO147" s="172"/>
      <c r="AP147" s="172"/>
      <c r="AQ147" s="209">
        <f t="shared" si="5"/>
        <v>6.938124999999999</v>
      </c>
    </row>
    <row r="148" spans="1:43" s="20" customFormat="1" ht="15" customHeight="1">
      <c r="A148" s="59">
        <v>142</v>
      </c>
      <c r="B148" s="19" t="s">
        <v>59</v>
      </c>
      <c r="C148" s="19" t="s">
        <v>28</v>
      </c>
      <c r="D148" s="197">
        <v>43</v>
      </c>
      <c r="E148" s="57" t="s">
        <v>17</v>
      </c>
      <c r="F148" s="59">
        <f>'[1]МКД'!$H$17</f>
        <v>12</v>
      </c>
      <c r="G148" s="74">
        <f t="shared" si="4"/>
        <v>112.42</v>
      </c>
      <c r="H148" s="77">
        <v>85.26</v>
      </c>
      <c r="I148" s="74">
        <v>27.16</v>
      </c>
      <c r="J148" s="74"/>
      <c r="K148" s="210"/>
      <c r="L148" s="210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5"/>
      <c r="X148" s="75"/>
      <c r="Y148" s="74"/>
      <c r="Z148" s="172"/>
      <c r="AA148" s="172"/>
      <c r="AB148" s="74"/>
      <c r="AC148" s="172"/>
      <c r="AD148" s="172"/>
      <c r="AE148" s="74"/>
      <c r="AF148" s="172"/>
      <c r="AG148" s="172"/>
      <c r="AH148" s="74"/>
      <c r="AI148" s="172"/>
      <c r="AJ148" s="172"/>
      <c r="AK148" s="74"/>
      <c r="AL148" s="172"/>
      <c r="AM148" s="172"/>
      <c r="AN148" s="74"/>
      <c r="AO148" s="172"/>
      <c r="AP148" s="172"/>
      <c r="AQ148" s="209">
        <f t="shared" si="5"/>
        <v>9.368333333333334</v>
      </c>
    </row>
    <row r="149" spans="1:43" s="20" customFormat="1" ht="15" customHeight="1">
      <c r="A149" s="59">
        <v>143</v>
      </c>
      <c r="B149" s="19" t="s">
        <v>59</v>
      </c>
      <c r="C149" s="19" t="s">
        <v>28</v>
      </c>
      <c r="D149" s="57">
        <v>45</v>
      </c>
      <c r="E149" s="57" t="s">
        <v>17</v>
      </c>
      <c r="F149" s="59">
        <v>12</v>
      </c>
      <c r="G149" s="74">
        <f t="shared" si="4"/>
        <v>36.050000000000004</v>
      </c>
      <c r="H149" s="77">
        <v>13.63</v>
      </c>
      <c r="I149" s="74">
        <v>22.42</v>
      </c>
      <c r="J149" s="74"/>
      <c r="K149" s="210"/>
      <c r="L149" s="210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5"/>
      <c r="X149" s="75"/>
      <c r="Y149" s="74"/>
      <c r="Z149" s="172"/>
      <c r="AA149" s="172"/>
      <c r="AB149" s="74"/>
      <c r="AC149" s="172"/>
      <c r="AD149" s="172"/>
      <c r="AE149" s="74"/>
      <c r="AF149" s="172"/>
      <c r="AG149" s="172"/>
      <c r="AH149" s="74"/>
      <c r="AI149" s="172"/>
      <c r="AJ149" s="172"/>
      <c r="AK149" s="74"/>
      <c r="AL149" s="172"/>
      <c r="AM149" s="172"/>
      <c r="AN149" s="74"/>
      <c r="AO149" s="172"/>
      <c r="AP149" s="172"/>
      <c r="AQ149" s="209">
        <f t="shared" si="5"/>
        <v>3.004166666666667</v>
      </c>
    </row>
    <row r="150" spans="1:43" s="20" customFormat="1" ht="15" customHeight="1">
      <c r="A150" s="59">
        <v>144</v>
      </c>
      <c r="B150" s="19" t="s">
        <v>59</v>
      </c>
      <c r="C150" s="19" t="s">
        <v>28</v>
      </c>
      <c r="D150" s="57">
        <v>47</v>
      </c>
      <c r="E150" s="57" t="s">
        <v>17</v>
      </c>
      <c r="F150" s="59">
        <f>'[1]МКД'!$H$19</f>
        <v>12</v>
      </c>
      <c r="G150" s="74">
        <f t="shared" si="4"/>
        <v>5.290000000000001</v>
      </c>
      <c r="H150" s="77">
        <v>8.07</v>
      </c>
      <c r="I150" s="74">
        <v>-2.78</v>
      </c>
      <c r="J150" s="74"/>
      <c r="K150" s="210"/>
      <c r="L150" s="210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5"/>
      <c r="X150" s="75"/>
      <c r="Y150" s="74"/>
      <c r="Z150" s="172"/>
      <c r="AA150" s="172"/>
      <c r="AB150" s="74"/>
      <c r="AC150" s="172"/>
      <c r="AD150" s="172"/>
      <c r="AE150" s="74"/>
      <c r="AF150" s="172"/>
      <c r="AG150" s="172"/>
      <c r="AH150" s="74"/>
      <c r="AI150" s="172"/>
      <c r="AJ150" s="172"/>
      <c r="AK150" s="74"/>
      <c r="AL150" s="172"/>
      <c r="AM150" s="172"/>
      <c r="AN150" s="74"/>
      <c r="AO150" s="172"/>
      <c r="AP150" s="172"/>
      <c r="AQ150" s="209">
        <f t="shared" si="5"/>
        <v>0.4408333333333334</v>
      </c>
    </row>
    <row r="151" spans="1:43" s="20" customFormat="1" ht="15" customHeight="1">
      <c r="A151" s="59">
        <v>145</v>
      </c>
      <c r="B151" s="19" t="s">
        <v>59</v>
      </c>
      <c r="C151" s="19" t="s">
        <v>28</v>
      </c>
      <c r="D151" s="57">
        <v>48</v>
      </c>
      <c r="E151" s="57"/>
      <c r="F151" s="59">
        <f>'[1]МКД'!$H$20</f>
        <v>12</v>
      </c>
      <c r="G151" s="74">
        <f t="shared" si="4"/>
        <v>586.3</v>
      </c>
      <c r="H151" s="77">
        <v>273.46</v>
      </c>
      <c r="I151" s="74">
        <v>312.84</v>
      </c>
      <c r="J151" s="74"/>
      <c r="K151" s="210"/>
      <c r="L151" s="210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5"/>
      <c r="X151" s="75"/>
      <c r="Y151" s="74"/>
      <c r="Z151" s="172"/>
      <c r="AA151" s="172"/>
      <c r="AB151" s="74"/>
      <c r="AC151" s="172"/>
      <c r="AD151" s="172"/>
      <c r="AE151" s="74"/>
      <c r="AF151" s="172"/>
      <c r="AG151" s="172"/>
      <c r="AH151" s="74"/>
      <c r="AI151" s="172"/>
      <c r="AJ151" s="172"/>
      <c r="AK151" s="74"/>
      <c r="AL151" s="172"/>
      <c r="AM151" s="172"/>
      <c r="AN151" s="74"/>
      <c r="AO151" s="172"/>
      <c r="AP151" s="172"/>
      <c r="AQ151" s="209">
        <f t="shared" si="5"/>
        <v>48.85833333333333</v>
      </c>
    </row>
    <row r="152" spans="1:43" s="20" customFormat="1" ht="15">
      <c r="A152" s="59">
        <v>146</v>
      </c>
      <c r="B152" s="19" t="s">
        <v>59</v>
      </c>
      <c r="C152" s="19" t="s">
        <v>28</v>
      </c>
      <c r="D152" s="57">
        <v>48</v>
      </c>
      <c r="E152" s="57" t="s">
        <v>63</v>
      </c>
      <c r="F152" s="59">
        <f>'[1]МКД'!$H$21</f>
        <v>12</v>
      </c>
      <c r="G152" s="74">
        <f>SUM(H152:I152)</f>
        <v>123.65</v>
      </c>
      <c r="H152" s="77">
        <v>67.31</v>
      </c>
      <c r="I152" s="74">
        <v>56.34</v>
      </c>
      <c r="J152" s="74">
        <f>SUM(K152:L152)</f>
        <v>0</v>
      </c>
      <c r="K152" s="73"/>
      <c r="L152" s="73"/>
      <c r="M152" s="74">
        <f>SUM(N152:O152)</f>
        <v>0</v>
      </c>
      <c r="N152" s="74"/>
      <c r="O152" s="74"/>
      <c r="P152" s="74">
        <f>SUM(Q152:R152)</f>
        <v>0</v>
      </c>
      <c r="Q152" s="74"/>
      <c r="R152" s="74"/>
      <c r="S152" s="74">
        <f>SUM(T152:U152)</f>
        <v>0</v>
      </c>
      <c r="T152" s="74"/>
      <c r="U152" s="74"/>
      <c r="V152" s="74">
        <f>SUM(W152:X152)</f>
        <v>0</v>
      </c>
      <c r="W152" s="75"/>
      <c r="X152" s="75"/>
      <c r="Y152" s="74">
        <f>SUM(Z152:AA152)</f>
        <v>0</v>
      </c>
      <c r="Z152" s="172"/>
      <c r="AA152" s="172"/>
      <c r="AB152" s="74">
        <f>SUM(AC152:AD152)</f>
        <v>0</v>
      </c>
      <c r="AC152" s="172"/>
      <c r="AD152" s="172"/>
      <c r="AE152" s="74">
        <f>SUM(AF152:AG152)</f>
        <v>0</v>
      </c>
      <c r="AF152" s="172"/>
      <c r="AG152" s="172"/>
      <c r="AH152" s="74">
        <f>SUM(AI152:AJ152)</f>
        <v>0</v>
      </c>
      <c r="AI152" s="172"/>
      <c r="AJ152" s="172"/>
      <c r="AK152" s="74">
        <f>SUM(AL152:AM152)</f>
        <v>0</v>
      </c>
      <c r="AL152" s="172"/>
      <c r="AM152" s="172"/>
      <c r="AN152" s="74">
        <f>SUM(AO152:AP152)</f>
        <v>0</v>
      </c>
      <c r="AO152" s="172"/>
      <c r="AP152" s="172"/>
      <c r="AQ152" s="209">
        <f t="shared" si="5"/>
        <v>10.304166666666667</v>
      </c>
    </row>
    <row r="153" spans="1:44" s="24" customFormat="1" ht="15">
      <c r="A153" s="13"/>
      <c r="B153" s="23" t="s">
        <v>8</v>
      </c>
      <c r="C153" s="13"/>
      <c r="D153" s="55"/>
      <c r="E153" s="55"/>
      <c r="F153" s="55">
        <f>SUM(F7:F152)</f>
        <v>2101</v>
      </c>
      <c r="G153" s="70">
        <f>SUM(G7:G152)</f>
        <v>49469.840000000004</v>
      </c>
      <c r="H153" s="70">
        <f>SUM(H7:H152)</f>
        <v>19457.340000000004</v>
      </c>
      <c r="I153" s="70">
        <f>SUM(I7:I152)</f>
        <v>30012.500000000004</v>
      </c>
      <c r="J153" s="70">
        <f aca="true" t="shared" si="6" ref="J153:AP153">SUM(J19:J152)</f>
        <v>0</v>
      </c>
      <c r="K153" s="70">
        <f t="shared" si="6"/>
        <v>0</v>
      </c>
      <c r="L153" s="70">
        <f t="shared" si="6"/>
        <v>0</v>
      </c>
      <c r="M153" s="70">
        <f t="shared" si="6"/>
        <v>0</v>
      </c>
      <c r="N153" s="70">
        <f t="shared" si="6"/>
        <v>0</v>
      </c>
      <c r="O153" s="70">
        <f t="shared" si="6"/>
        <v>0</v>
      </c>
      <c r="P153" s="70">
        <f t="shared" si="6"/>
        <v>0</v>
      </c>
      <c r="Q153" s="70">
        <f t="shared" si="6"/>
        <v>0</v>
      </c>
      <c r="R153" s="70">
        <f t="shared" si="6"/>
        <v>0</v>
      </c>
      <c r="S153" s="70">
        <f t="shared" si="6"/>
        <v>0</v>
      </c>
      <c r="T153" s="70">
        <f t="shared" si="6"/>
        <v>0</v>
      </c>
      <c r="U153" s="70">
        <f t="shared" si="6"/>
        <v>0</v>
      </c>
      <c r="V153" s="70">
        <f t="shared" si="6"/>
        <v>0</v>
      </c>
      <c r="W153" s="70">
        <f t="shared" si="6"/>
        <v>0</v>
      </c>
      <c r="X153" s="70">
        <f t="shared" si="6"/>
        <v>0</v>
      </c>
      <c r="Y153" s="70">
        <f t="shared" si="6"/>
        <v>0</v>
      </c>
      <c r="Z153" s="70">
        <f t="shared" si="6"/>
        <v>0</v>
      </c>
      <c r="AA153" s="70">
        <f t="shared" si="6"/>
        <v>0</v>
      </c>
      <c r="AB153" s="70">
        <f t="shared" si="6"/>
        <v>0</v>
      </c>
      <c r="AC153" s="70">
        <f t="shared" si="6"/>
        <v>0</v>
      </c>
      <c r="AD153" s="70">
        <f t="shared" si="6"/>
        <v>0</v>
      </c>
      <c r="AE153" s="70">
        <f t="shared" si="6"/>
        <v>0</v>
      </c>
      <c r="AF153" s="70">
        <f t="shared" si="6"/>
        <v>0</v>
      </c>
      <c r="AG153" s="70">
        <f t="shared" si="6"/>
        <v>0</v>
      </c>
      <c r="AH153" s="70">
        <f t="shared" si="6"/>
        <v>0</v>
      </c>
      <c r="AI153" s="70">
        <f t="shared" si="6"/>
        <v>0</v>
      </c>
      <c r="AJ153" s="70">
        <f t="shared" si="6"/>
        <v>0</v>
      </c>
      <c r="AK153" s="70">
        <f t="shared" si="6"/>
        <v>0</v>
      </c>
      <c r="AL153" s="70">
        <f t="shared" si="6"/>
        <v>0</v>
      </c>
      <c r="AM153" s="70">
        <f t="shared" si="6"/>
        <v>0</v>
      </c>
      <c r="AN153" s="70">
        <f t="shared" si="6"/>
        <v>0</v>
      </c>
      <c r="AO153" s="70">
        <f t="shared" si="6"/>
        <v>0</v>
      </c>
      <c r="AP153" s="70">
        <f t="shared" si="6"/>
        <v>0</v>
      </c>
      <c r="AQ153" s="69"/>
      <c r="AR153" s="198"/>
    </row>
    <row r="154" spans="1:43" s="20" customFormat="1" ht="15">
      <c r="A154" s="257" t="s">
        <v>91</v>
      </c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7"/>
      <c r="AB154" s="257"/>
      <c r="AC154" s="257"/>
      <c r="AD154" s="257"/>
      <c r="AE154" s="257"/>
      <c r="AF154" s="257"/>
      <c r="AG154" s="257"/>
      <c r="AH154" s="257"/>
      <c r="AI154" s="257"/>
      <c r="AJ154" s="257"/>
      <c r="AK154" s="257"/>
      <c r="AL154" s="257"/>
      <c r="AM154" s="257"/>
      <c r="AN154" s="257"/>
      <c r="AO154" s="257"/>
      <c r="AP154" s="257"/>
      <c r="AQ154" s="257"/>
    </row>
    <row r="155" spans="1:43" s="20" customFormat="1" ht="15" customHeight="1">
      <c r="A155" s="59">
        <v>1</v>
      </c>
      <c r="B155" s="19" t="s">
        <v>59</v>
      </c>
      <c r="C155" s="19" t="s">
        <v>62</v>
      </c>
      <c r="D155" s="57">
        <v>1</v>
      </c>
      <c r="E155" s="57"/>
      <c r="F155" s="47">
        <f>'[1]МКД'!$H$7</f>
        <v>16</v>
      </c>
      <c r="G155" s="74">
        <f>SUM(H155:I155)</f>
        <v>47.949999999999996</v>
      </c>
      <c r="H155" s="77">
        <v>13.69</v>
      </c>
      <c r="I155" s="74">
        <v>34.26</v>
      </c>
      <c r="J155" s="74">
        <f>K155+L155</f>
        <v>0</v>
      </c>
      <c r="K155" s="73"/>
      <c r="L155" s="73"/>
      <c r="M155" s="74">
        <f>N155+O155</f>
        <v>0</v>
      </c>
      <c r="N155" s="74"/>
      <c r="O155" s="74"/>
      <c r="P155" s="74">
        <f>Q155+R155</f>
        <v>0</v>
      </c>
      <c r="Q155" s="74"/>
      <c r="R155" s="74"/>
      <c r="S155" s="74">
        <f>T155+U155</f>
        <v>0</v>
      </c>
      <c r="T155" s="74"/>
      <c r="U155" s="74"/>
      <c r="V155" s="74">
        <f>W155+X155</f>
        <v>0</v>
      </c>
      <c r="W155" s="75"/>
      <c r="X155" s="75"/>
      <c r="Y155" s="75">
        <f>Z155+AA155</f>
        <v>0</v>
      </c>
      <c r="Z155" s="172"/>
      <c r="AA155" s="172"/>
      <c r="AB155" s="75">
        <f>AC155+AD155</f>
        <v>0</v>
      </c>
      <c r="AC155" s="172"/>
      <c r="AD155" s="172"/>
      <c r="AE155" s="172">
        <f>AF155+AG155</f>
        <v>0</v>
      </c>
      <c r="AF155" s="172"/>
      <c r="AG155" s="172"/>
      <c r="AH155" s="172">
        <f>AI155+AJ155</f>
        <v>0</v>
      </c>
      <c r="AI155" s="172"/>
      <c r="AJ155" s="172"/>
      <c r="AK155" s="172">
        <f>AL155+AM155</f>
        <v>0</v>
      </c>
      <c r="AL155" s="172"/>
      <c r="AM155" s="172"/>
      <c r="AN155" s="172">
        <f>AO155+AP155</f>
        <v>0</v>
      </c>
      <c r="AO155" s="172"/>
      <c r="AP155" s="172"/>
      <c r="AQ155" s="69">
        <f>G155/F155</f>
        <v>2.9968749999999997</v>
      </c>
    </row>
    <row r="156" spans="1:43" s="29" customFormat="1" ht="15">
      <c r="A156" s="60">
        <f>A155+1</f>
        <v>2</v>
      </c>
      <c r="B156" s="19" t="s">
        <v>59</v>
      </c>
      <c r="C156" s="19" t="s">
        <v>62</v>
      </c>
      <c r="D156" s="57">
        <v>44</v>
      </c>
      <c r="E156" s="57"/>
      <c r="F156" s="12">
        <v>33</v>
      </c>
      <c r="G156" s="74">
        <f aca="true" t="shared" si="7" ref="G156:G176">SUM(H156:I156)</f>
        <v>2.87</v>
      </c>
      <c r="H156" s="77">
        <v>2.87</v>
      </c>
      <c r="I156" s="74"/>
      <c r="J156" s="74">
        <f aca="true" t="shared" si="8" ref="J156:J176">K156+L156</f>
        <v>0</v>
      </c>
      <c r="K156" s="73"/>
      <c r="L156" s="73"/>
      <c r="M156" s="74">
        <f>N156+O156</f>
        <v>0</v>
      </c>
      <c r="N156" s="74"/>
      <c r="O156" s="74"/>
      <c r="P156" s="74">
        <f>Q156+R156</f>
        <v>0</v>
      </c>
      <c r="Q156" s="74"/>
      <c r="R156" s="74"/>
      <c r="S156" s="74">
        <f>T156+U156</f>
        <v>0</v>
      </c>
      <c r="T156" s="74"/>
      <c r="U156" s="74"/>
      <c r="V156" s="74">
        <f>W156+X156</f>
        <v>0</v>
      </c>
      <c r="W156" s="75"/>
      <c r="X156" s="75"/>
      <c r="Y156" s="75">
        <f aca="true" t="shared" si="9" ref="Y156:Y217">Z156+AA156</f>
        <v>0</v>
      </c>
      <c r="Z156" s="171"/>
      <c r="AA156" s="171"/>
      <c r="AB156" s="75">
        <f aca="true" t="shared" si="10" ref="AB156:AB217">AC156+AD156</f>
        <v>0</v>
      </c>
      <c r="AC156" s="171"/>
      <c r="AD156" s="171"/>
      <c r="AE156" s="172">
        <f aca="true" t="shared" si="11" ref="AE156:AE217">AF156+AG156</f>
        <v>0</v>
      </c>
      <c r="AF156" s="171"/>
      <c r="AG156" s="171"/>
      <c r="AH156" s="172">
        <f aca="true" t="shared" si="12" ref="AH156:AH217">AI156+AJ156</f>
        <v>0</v>
      </c>
      <c r="AI156" s="171"/>
      <c r="AJ156" s="171"/>
      <c r="AK156" s="172">
        <f aca="true" t="shared" si="13" ref="AK156:AK217">AL156+AM156</f>
        <v>0</v>
      </c>
      <c r="AL156" s="171"/>
      <c r="AM156" s="171"/>
      <c r="AN156" s="172">
        <f aca="true" t="shared" si="14" ref="AN156:AN217">AO156+AP156</f>
        <v>0</v>
      </c>
      <c r="AO156" s="171"/>
      <c r="AP156" s="171"/>
      <c r="AQ156" s="69">
        <f aca="true" t="shared" si="15" ref="AQ156:AQ217">G156/F156</f>
        <v>0.08696969696969697</v>
      </c>
    </row>
    <row r="157" spans="1:43" s="20" customFormat="1" ht="15" customHeight="1">
      <c r="A157" s="60">
        <f aca="true" t="shared" si="16" ref="A157:A217">A156+1</f>
        <v>3</v>
      </c>
      <c r="B157" s="19" t="s">
        <v>59</v>
      </c>
      <c r="C157" s="19" t="s">
        <v>62</v>
      </c>
      <c r="D157" s="57">
        <v>52</v>
      </c>
      <c r="E157" s="57"/>
      <c r="F157" s="59">
        <f>'[1]МКД'!$H$22</f>
        <v>6</v>
      </c>
      <c r="G157" s="74">
        <f>SUM(H157:I157)</f>
        <v>111.06</v>
      </c>
      <c r="H157" s="77">
        <v>84.66</v>
      </c>
      <c r="I157" s="74">
        <v>26.4</v>
      </c>
      <c r="J157" s="74">
        <f>SUM(K157:L157)</f>
        <v>0</v>
      </c>
      <c r="K157" s="73"/>
      <c r="L157" s="73"/>
      <c r="M157" s="74">
        <f>SUM(N157:O157)</f>
        <v>0</v>
      </c>
      <c r="N157" s="74"/>
      <c r="O157" s="74"/>
      <c r="P157" s="74">
        <f>SUM(Q157:R157)</f>
        <v>0</v>
      </c>
      <c r="Q157" s="74"/>
      <c r="R157" s="74"/>
      <c r="S157" s="74">
        <f>SUM(T157:U157)</f>
        <v>0</v>
      </c>
      <c r="T157" s="74"/>
      <c r="U157" s="74"/>
      <c r="V157" s="74">
        <f>SUM(W157:X157)</f>
        <v>0</v>
      </c>
      <c r="W157" s="75"/>
      <c r="X157" s="75"/>
      <c r="Y157" s="75">
        <f t="shared" si="9"/>
        <v>0</v>
      </c>
      <c r="Z157" s="172"/>
      <c r="AA157" s="172"/>
      <c r="AB157" s="75">
        <f t="shared" si="10"/>
        <v>0</v>
      </c>
      <c r="AC157" s="172"/>
      <c r="AD157" s="172"/>
      <c r="AE157" s="172">
        <f t="shared" si="11"/>
        <v>0</v>
      </c>
      <c r="AF157" s="172"/>
      <c r="AG157" s="172"/>
      <c r="AH157" s="172">
        <f t="shared" si="12"/>
        <v>0</v>
      </c>
      <c r="AI157" s="172"/>
      <c r="AJ157" s="172"/>
      <c r="AK157" s="172">
        <f t="shared" si="13"/>
        <v>0</v>
      </c>
      <c r="AL157" s="172"/>
      <c r="AM157" s="172"/>
      <c r="AN157" s="172">
        <f t="shared" si="14"/>
        <v>0</v>
      </c>
      <c r="AO157" s="172"/>
      <c r="AP157" s="172"/>
      <c r="AQ157" s="69">
        <f t="shared" si="15"/>
        <v>18.51</v>
      </c>
    </row>
    <row r="158" spans="1:43" s="20" customFormat="1" ht="15" customHeight="1">
      <c r="A158" s="60">
        <f t="shared" si="16"/>
        <v>4</v>
      </c>
      <c r="B158" s="19" t="s">
        <v>59</v>
      </c>
      <c r="C158" s="19" t="s">
        <v>62</v>
      </c>
      <c r="D158" s="57">
        <v>66</v>
      </c>
      <c r="E158" s="57" t="s">
        <v>17</v>
      </c>
      <c r="F158" s="12">
        <f>'[2]МКД'!$H$231</f>
        <v>2</v>
      </c>
      <c r="G158" s="74">
        <f>SUM(H158:I158)</f>
        <v>58</v>
      </c>
      <c r="H158" s="77">
        <v>57.27</v>
      </c>
      <c r="I158" s="74">
        <v>0.73</v>
      </c>
      <c r="J158" s="74">
        <f>SUM(K158:L158)</f>
        <v>0</v>
      </c>
      <c r="K158" s="73"/>
      <c r="L158" s="73"/>
      <c r="M158" s="74">
        <f>SUM(N158:O158)</f>
        <v>0</v>
      </c>
      <c r="N158" s="74"/>
      <c r="O158" s="74"/>
      <c r="P158" s="74">
        <f>SUM(Q158:R158)</f>
        <v>0</v>
      </c>
      <c r="Q158" s="74"/>
      <c r="R158" s="74"/>
      <c r="S158" s="74">
        <f>SUM(T158:U158)</f>
        <v>0</v>
      </c>
      <c r="T158" s="74"/>
      <c r="U158" s="74"/>
      <c r="V158" s="74">
        <f>SUM(W158:X158)</f>
        <v>0</v>
      </c>
      <c r="W158" s="75"/>
      <c r="X158" s="75"/>
      <c r="Y158" s="75">
        <f t="shared" si="9"/>
        <v>0</v>
      </c>
      <c r="Z158" s="172"/>
      <c r="AA158" s="172"/>
      <c r="AB158" s="75">
        <f t="shared" si="10"/>
        <v>0</v>
      </c>
      <c r="AC158" s="172"/>
      <c r="AD158" s="172"/>
      <c r="AE158" s="172">
        <f t="shared" si="11"/>
        <v>0</v>
      </c>
      <c r="AF158" s="172"/>
      <c r="AG158" s="172"/>
      <c r="AH158" s="172">
        <f t="shared" si="12"/>
        <v>0</v>
      </c>
      <c r="AI158" s="172"/>
      <c r="AJ158" s="172"/>
      <c r="AK158" s="172">
        <f t="shared" si="13"/>
        <v>0</v>
      </c>
      <c r="AL158" s="172"/>
      <c r="AM158" s="172"/>
      <c r="AN158" s="172">
        <f t="shared" si="14"/>
        <v>0</v>
      </c>
      <c r="AO158" s="172"/>
      <c r="AP158" s="172"/>
      <c r="AQ158" s="69">
        <f t="shared" si="15"/>
        <v>29</v>
      </c>
    </row>
    <row r="159" spans="1:43" s="20" customFormat="1" ht="15" customHeight="1">
      <c r="A159" s="60">
        <f t="shared" si="16"/>
        <v>5</v>
      </c>
      <c r="B159" s="19" t="s">
        <v>59</v>
      </c>
      <c r="C159" s="19" t="s">
        <v>62</v>
      </c>
      <c r="D159" s="57">
        <v>75</v>
      </c>
      <c r="E159" s="57"/>
      <c r="F159" s="59">
        <f>'[1]МКД'!$H$23</f>
        <v>2</v>
      </c>
      <c r="G159" s="74">
        <f>SUM(H159:I159)</f>
        <v>-2.64</v>
      </c>
      <c r="H159" s="77">
        <v>-2.62</v>
      </c>
      <c r="I159" s="74">
        <v>-0.02</v>
      </c>
      <c r="J159" s="74">
        <f>SUM(K159:L159)</f>
        <v>0</v>
      </c>
      <c r="K159" s="73"/>
      <c r="L159" s="73"/>
      <c r="M159" s="74">
        <f>SUM(N159:O159)</f>
        <v>0</v>
      </c>
      <c r="N159" s="74"/>
      <c r="O159" s="74"/>
      <c r="P159" s="74">
        <f>SUM(Q159:R159)</f>
        <v>0</v>
      </c>
      <c r="Q159" s="74"/>
      <c r="R159" s="74"/>
      <c r="S159" s="74">
        <f>SUM(T159:U159)</f>
        <v>0</v>
      </c>
      <c r="T159" s="74"/>
      <c r="U159" s="74"/>
      <c r="V159" s="74">
        <f>SUM(W159:X159)</f>
        <v>0</v>
      </c>
      <c r="W159" s="75"/>
      <c r="X159" s="75"/>
      <c r="Y159" s="75">
        <f t="shared" si="9"/>
        <v>0</v>
      </c>
      <c r="Z159" s="172"/>
      <c r="AA159" s="172"/>
      <c r="AB159" s="75">
        <f t="shared" si="10"/>
        <v>0</v>
      </c>
      <c r="AC159" s="172"/>
      <c r="AD159" s="172"/>
      <c r="AE159" s="172">
        <f t="shared" si="11"/>
        <v>0</v>
      </c>
      <c r="AF159" s="172"/>
      <c r="AG159" s="172"/>
      <c r="AH159" s="172">
        <f t="shared" si="12"/>
        <v>0</v>
      </c>
      <c r="AI159" s="172"/>
      <c r="AJ159" s="172"/>
      <c r="AK159" s="172">
        <f t="shared" si="13"/>
        <v>0</v>
      </c>
      <c r="AL159" s="172"/>
      <c r="AM159" s="172"/>
      <c r="AN159" s="172">
        <f t="shared" si="14"/>
        <v>0</v>
      </c>
      <c r="AO159" s="172"/>
      <c r="AP159" s="172"/>
      <c r="AQ159" s="69">
        <f t="shared" si="15"/>
        <v>-1.32</v>
      </c>
    </row>
    <row r="160" spans="1:43" s="20" customFormat="1" ht="15" customHeight="1">
      <c r="A160" s="60">
        <f t="shared" si="16"/>
        <v>6</v>
      </c>
      <c r="B160" s="19" t="s">
        <v>59</v>
      </c>
      <c r="C160" s="19" t="s">
        <v>21</v>
      </c>
      <c r="D160" s="57">
        <v>6</v>
      </c>
      <c r="E160" s="57"/>
      <c r="F160" s="59">
        <f>'[2]МКД'!$H$232</f>
        <v>12</v>
      </c>
      <c r="G160" s="74">
        <f>SUM(H160:I160)</f>
        <v>36.49</v>
      </c>
      <c r="H160" s="77">
        <v>36.72</v>
      </c>
      <c r="I160" s="74">
        <v>-0.23</v>
      </c>
      <c r="J160" s="74">
        <f>SUM(K160:L160)</f>
        <v>0</v>
      </c>
      <c r="K160" s="73"/>
      <c r="L160" s="73"/>
      <c r="M160" s="74">
        <f>SUM(N160:O160)</f>
        <v>0</v>
      </c>
      <c r="N160" s="74"/>
      <c r="O160" s="74"/>
      <c r="P160" s="74">
        <f>SUM(Q160:R160)</f>
        <v>0</v>
      </c>
      <c r="Q160" s="74"/>
      <c r="R160" s="74"/>
      <c r="S160" s="74">
        <f>SUM(T160:U160)</f>
        <v>0</v>
      </c>
      <c r="T160" s="74"/>
      <c r="U160" s="74"/>
      <c r="V160" s="74">
        <f>SUM(W160:X160)</f>
        <v>0</v>
      </c>
      <c r="W160" s="75"/>
      <c r="X160" s="75"/>
      <c r="Y160" s="75">
        <f t="shared" si="9"/>
        <v>0</v>
      </c>
      <c r="Z160" s="172"/>
      <c r="AA160" s="172"/>
      <c r="AB160" s="75">
        <f t="shared" si="10"/>
        <v>0</v>
      </c>
      <c r="AC160" s="172"/>
      <c r="AD160" s="172"/>
      <c r="AE160" s="172">
        <f t="shared" si="11"/>
        <v>0</v>
      </c>
      <c r="AF160" s="172"/>
      <c r="AG160" s="172"/>
      <c r="AH160" s="172">
        <f t="shared" si="12"/>
        <v>0</v>
      </c>
      <c r="AI160" s="172"/>
      <c r="AJ160" s="172"/>
      <c r="AK160" s="172">
        <f t="shared" si="13"/>
        <v>0</v>
      </c>
      <c r="AL160" s="172"/>
      <c r="AM160" s="172"/>
      <c r="AN160" s="172">
        <f t="shared" si="14"/>
        <v>0</v>
      </c>
      <c r="AO160" s="172"/>
      <c r="AP160" s="172"/>
      <c r="AQ160" s="69">
        <f t="shared" si="15"/>
        <v>3.0408333333333335</v>
      </c>
    </row>
    <row r="161" spans="1:43" s="20" customFormat="1" ht="15" customHeight="1">
      <c r="A161" s="60">
        <v>7</v>
      </c>
      <c r="B161" s="19" t="s">
        <v>59</v>
      </c>
      <c r="C161" s="19" t="s">
        <v>67</v>
      </c>
      <c r="D161" s="57">
        <v>2</v>
      </c>
      <c r="E161" s="57"/>
      <c r="F161" s="12">
        <f>'[1]МКД'!$H$63</f>
        <v>12</v>
      </c>
      <c r="G161" s="74">
        <f>SUM(H161:I161)</f>
        <v>60.9</v>
      </c>
      <c r="H161" s="77">
        <v>13.04</v>
      </c>
      <c r="I161" s="74">
        <v>47.86</v>
      </c>
      <c r="J161" s="74"/>
      <c r="K161" s="210"/>
      <c r="L161" s="210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5"/>
      <c r="X161" s="75"/>
      <c r="Y161" s="75"/>
      <c r="Z161" s="172"/>
      <c r="AA161" s="172"/>
      <c r="AB161" s="75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69">
        <f t="shared" si="15"/>
        <v>5.075</v>
      </c>
    </row>
    <row r="162" spans="1:43" s="29" customFormat="1" ht="15">
      <c r="A162" s="60">
        <v>8</v>
      </c>
      <c r="B162" s="19" t="s">
        <v>59</v>
      </c>
      <c r="C162" s="19" t="s">
        <v>86</v>
      </c>
      <c r="D162" s="57">
        <v>17</v>
      </c>
      <c r="E162" s="57"/>
      <c r="F162" s="12">
        <v>12</v>
      </c>
      <c r="G162" s="74">
        <f t="shared" si="7"/>
        <v>48.160000000000004</v>
      </c>
      <c r="H162" s="77">
        <v>47.89</v>
      </c>
      <c r="I162" s="74">
        <v>0.27</v>
      </c>
      <c r="J162" s="74">
        <f t="shared" si="8"/>
        <v>0</v>
      </c>
      <c r="K162" s="73"/>
      <c r="L162" s="73"/>
      <c r="M162" s="74">
        <f aca="true" t="shared" si="17" ref="M162:M192">N162+O162</f>
        <v>0</v>
      </c>
      <c r="N162" s="74"/>
      <c r="O162" s="74"/>
      <c r="P162" s="74">
        <f aca="true" t="shared" si="18" ref="P162:P192">Q162+R162</f>
        <v>0</v>
      </c>
      <c r="Q162" s="74"/>
      <c r="R162" s="74"/>
      <c r="S162" s="74">
        <f>T162+U162</f>
        <v>0</v>
      </c>
      <c r="T162" s="74"/>
      <c r="U162" s="74"/>
      <c r="V162" s="74">
        <f>W162+X162</f>
        <v>0</v>
      </c>
      <c r="W162" s="75"/>
      <c r="X162" s="75"/>
      <c r="Y162" s="75">
        <f t="shared" si="9"/>
        <v>0</v>
      </c>
      <c r="Z162" s="171"/>
      <c r="AA162" s="171"/>
      <c r="AB162" s="75">
        <f t="shared" si="10"/>
        <v>0</v>
      </c>
      <c r="AC162" s="171"/>
      <c r="AD162" s="171"/>
      <c r="AE162" s="172">
        <f t="shared" si="11"/>
        <v>0</v>
      </c>
      <c r="AF162" s="171"/>
      <c r="AG162" s="171"/>
      <c r="AH162" s="172">
        <f t="shared" si="12"/>
        <v>0</v>
      </c>
      <c r="AI162" s="171"/>
      <c r="AJ162" s="171"/>
      <c r="AK162" s="172">
        <f t="shared" si="13"/>
        <v>0</v>
      </c>
      <c r="AL162" s="171"/>
      <c r="AM162" s="171"/>
      <c r="AN162" s="172">
        <f t="shared" si="14"/>
        <v>0</v>
      </c>
      <c r="AO162" s="171"/>
      <c r="AP162" s="171"/>
      <c r="AQ162" s="69">
        <f t="shared" si="15"/>
        <v>4.013333333333334</v>
      </c>
    </row>
    <row r="163" spans="1:43" s="20" customFormat="1" ht="15" customHeight="1">
      <c r="A163" s="60">
        <f t="shared" si="16"/>
        <v>9</v>
      </c>
      <c r="B163" s="19" t="s">
        <v>59</v>
      </c>
      <c r="C163" s="19" t="s">
        <v>64</v>
      </c>
      <c r="D163" s="57">
        <v>9</v>
      </c>
      <c r="E163" s="57" t="s">
        <v>17</v>
      </c>
      <c r="F163" s="59">
        <f>'[1]МКД'!$H$33</f>
        <v>26</v>
      </c>
      <c r="G163" s="74">
        <f>SUM(H163:I163)</f>
        <v>402.58</v>
      </c>
      <c r="H163" s="77">
        <v>236.95</v>
      </c>
      <c r="I163" s="74">
        <v>165.63</v>
      </c>
      <c r="J163" s="74">
        <f>SUM(K163:L163)</f>
        <v>0</v>
      </c>
      <c r="K163" s="73"/>
      <c r="L163" s="73"/>
      <c r="M163" s="74">
        <f>SUM(N163:O163)</f>
        <v>0</v>
      </c>
      <c r="N163" s="74"/>
      <c r="O163" s="74"/>
      <c r="P163" s="74">
        <f>SUM(Q163:R163)</f>
        <v>0</v>
      </c>
      <c r="Q163" s="74"/>
      <c r="R163" s="74"/>
      <c r="S163" s="74">
        <f>SUM(T163:U163)</f>
        <v>0</v>
      </c>
      <c r="T163" s="74"/>
      <c r="U163" s="74"/>
      <c r="V163" s="74">
        <f>SUM(W163:X163)</f>
        <v>0</v>
      </c>
      <c r="W163" s="75"/>
      <c r="X163" s="75"/>
      <c r="Y163" s="75">
        <f t="shared" si="9"/>
        <v>0</v>
      </c>
      <c r="Z163" s="171"/>
      <c r="AA163" s="171"/>
      <c r="AB163" s="75">
        <f t="shared" si="10"/>
        <v>0</v>
      </c>
      <c r="AC163" s="171"/>
      <c r="AD163" s="171"/>
      <c r="AE163" s="172">
        <f t="shared" si="11"/>
        <v>0</v>
      </c>
      <c r="AF163" s="171"/>
      <c r="AG163" s="171"/>
      <c r="AH163" s="172">
        <f t="shared" si="12"/>
        <v>0</v>
      </c>
      <c r="AI163" s="171"/>
      <c r="AJ163" s="171"/>
      <c r="AK163" s="172">
        <f t="shared" si="13"/>
        <v>0</v>
      </c>
      <c r="AL163" s="171"/>
      <c r="AM163" s="171"/>
      <c r="AN163" s="172">
        <f t="shared" si="14"/>
        <v>0</v>
      </c>
      <c r="AO163" s="171"/>
      <c r="AP163" s="171"/>
      <c r="AQ163" s="69">
        <f t="shared" si="15"/>
        <v>15.483846153846153</v>
      </c>
    </row>
    <row r="164" spans="1:43" s="20" customFormat="1" ht="15" customHeight="1">
      <c r="A164" s="60">
        <f t="shared" si="16"/>
        <v>10</v>
      </c>
      <c r="B164" s="19" t="s">
        <v>59</v>
      </c>
      <c r="C164" s="19" t="s">
        <v>64</v>
      </c>
      <c r="D164" s="57">
        <v>14</v>
      </c>
      <c r="E164" s="57"/>
      <c r="F164" s="59">
        <f>'[2]МКД'!$H$235</f>
        <v>8</v>
      </c>
      <c r="G164" s="74">
        <f>SUM(H164:I164)</f>
        <v>125.86</v>
      </c>
      <c r="H164" s="77">
        <v>124.46</v>
      </c>
      <c r="I164" s="74">
        <v>1.4</v>
      </c>
      <c r="J164" s="74">
        <f>SUM(K164:L164)</f>
        <v>0</v>
      </c>
      <c r="K164" s="73"/>
      <c r="L164" s="73"/>
      <c r="M164" s="74">
        <f>SUM(N164:O164)</f>
        <v>0</v>
      </c>
      <c r="N164" s="74"/>
      <c r="O164" s="74"/>
      <c r="P164" s="74">
        <f>SUM(Q164:R164)</f>
        <v>0</v>
      </c>
      <c r="Q164" s="74"/>
      <c r="R164" s="74"/>
      <c r="S164" s="74">
        <f>SUM(T164:U164)</f>
        <v>0</v>
      </c>
      <c r="T164" s="74"/>
      <c r="U164" s="74"/>
      <c r="V164" s="74">
        <f>SUM(W164:X164)</f>
        <v>0</v>
      </c>
      <c r="W164" s="75"/>
      <c r="X164" s="75"/>
      <c r="Y164" s="75">
        <f t="shared" si="9"/>
        <v>0</v>
      </c>
      <c r="Z164" s="172"/>
      <c r="AA164" s="172"/>
      <c r="AB164" s="75">
        <f t="shared" si="10"/>
        <v>0</v>
      </c>
      <c r="AC164" s="172"/>
      <c r="AD164" s="172"/>
      <c r="AE164" s="172">
        <f t="shared" si="11"/>
        <v>0</v>
      </c>
      <c r="AF164" s="172"/>
      <c r="AG164" s="172"/>
      <c r="AH164" s="172">
        <f t="shared" si="12"/>
        <v>0</v>
      </c>
      <c r="AI164" s="172"/>
      <c r="AJ164" s="172"/>
      <c r="AK164" s="172">
        <f t="shared" si="13"/>
        <v>0</v>
      </c>
      <c r="AL164" s="172"/>
      <c r="AM164" s="172"/>
      <c r="AN164" s="172">
        <f t="shared" si="14"/>
        <v>0</v>
      </c>
      <c r="AO164" s="172"/>
      <c r="AP164" s="172"/>
      <c r="AQ164" s="69">
        <f t="shared" si="15"/>
        <v>15.7325</v>
      </c>
    </row>
    <row r="165" spans="1:43" s="29" customFormat="1" ht="15">
      <c r="A165" s="60">
        <f t="shared" si="16"/>
        <v>11</v>
      </c>
      <c r="B165" s="19" t="s">
        <v>59</v>
      </c>
      <c r="C165" s="19" t="s">
        <v>64</v>
      </c>
      <c r="D165" s="57">
        <v>28</v>
      </c>
      <c r="E165" s="57"/>
      <c r="F165" s="12">
        <v>8</v>
      </c>
      <c r="G165" s="74">
        <f t="shared" si="7"/>
        <v>38.2</v>
      </c>
      <c r="H165" s="77">
        <v>38.2</v>
      </c>
      <c r="I165" s="74"/>
      <c r="J165" s="74">
        <f t="shared" si="8"/>
        <v>0</v>
      </c>
      <c r="K165" s="73"/>
      <c r="L165" s="73"/>
      <c r="M165" s="74">
        <f t="shared" si="17"/>
        <v>0</v>
      </c>
      <c r="N165" s="74"/>
      <c r="O165" s="74"/>
      <c r="P165" s="74">
        <f t="shared" si="18"/>
        <v>0</v>
      </c>
      <c r="Q165" s="74"/>
      <c r="R165" s="74"/>
      <c r="S165" s="74">
        <f aca="true" t="shared" si="19" ref="S165:S184">T165+U165</f>
        <v>0</v>
      </c>
      <c r="T165" s="74"/>
      <c r="U165" s="74"/>
      <c r="V165" s="74">
        <f aca="true" t="shared" si="20" ref="V165:V184">W165+X165</f>
        <v>0</v>
      </c>
      <c r="W165" s="75"/>
      <c r="X165" s="75"/>
      <c r="Y165" s="75">
        <f t="shared" si="9"/>
        <v>0</v>
      </c>
      <c r="Z165" s="172"/>
      <c r="AA165" s="172"/>
      <c r="AB165" s="75">
        <f t="shared" si="10"/>
        <v>0</v>
      </c>
      <c r="AC165" s="172"/>
      <c r="AD165" s="172"/>
      <c r="AE165" s="172">
        <f t="shared" si="11"/>
        <v>0</v>
      </c>
      <c r="AF165" s="172"/>
      <c r="AG165" s="172"/>
      <c r="AH165" s="172">
        <f t="shared" si="12"/>
        <v>0</v>
      </c>
      <c r="AI165" s="172"/>
      <c r="AJ165" s="172"/>
      <c r="AK165" s="172">
        <f t="shared" si="13"/>
        <v>0</v>
      </c>
      <c r="AL165" s="172"/>
      <c r="AM165" s="172"/>
      <c r="AN165" s="172">
        <f t="shared" si="14"/>
        <v>0</v>
      </c>
      <c r="AO165" s="172"/>
      <c r="AP165" s="172"/>
      <c r="AQ165" s="69">
        <f t="shared" si="15"/>
        <v>4.775</v>
      </c>
    </row>
    <row r="166" spans="1:43" s="29" customFormat="1" ht="15">
      <c r="A166" s="60">
        <f t="shared" si="16"/>
        <v>12</v>
      </c>
      <c r="B166" s="19" t="s">
        <v>59</v>
      </c>
      <c r="C166" s="19" t="s">
        <v>32</v>
      </c>
      <c r="D166" s="57">
        <v>16</v>
      </c>
      <c r="E166" s="57"/>
      <c r="F166" s="12">
        <v>5</v>
      </c>
      <c r="G166" s="74">
        <f t="shared" si="7"/>
        <v>0.94</v>
      </c>
      <c r="H166" s="77">
        <v>1.67</v>
      </c>
      <c r="I166" s="74">
        <v>-0.73</v>
      </c>
      <c r="J166" s="74">
        <f t="shared" si="8"/>
        <v>0</v>
      </c>
      <c r="K166" s="73"/>
      <c r="L166" s="73"/>
      <c r="M166" s="74">
        <f t="shared" si="17"/>
        <v>0</v>
      </c>
      <c r="N166" s="74"/>
      <c r="O166" s="74"/>
      <c r="P166" s="74">
        <f t="shared" si="18"/>
        <v>0</v>
      </c>
      <c r="Q166" s="74"/>
      <c r="R166" s="74"/>
      <c r="S166" s="74">
        <f t="shared" si="19"/>
        <v>0</v>
      </c>
      <c r="T166" s="74"/>
      <c r="U166" s="74"/>
      <c r="V166" s="74">
        <f t="shared" si="20"/>
        <v>0</v>
      </c>
      <c r="W166" s="75"/>
      <c r="X166" s="75"/>
      <c r="Y166" s="75">
        <f t="shared" si="9"/>
        <v>0</v>
      </c>
      <c r="Z166" s="171"/>
      <c r="AA166" s="171"/>
      <c r="AB166" s="75">
        <f t="shared" si="10"/>
        <v>0</v>
      </c>
      <c r="AC166" s="171"/>
      <c r="AD166" s="171"/>
      <c r="AE166" s="172">
        <f t="shared" si="11"/>
        <v>0</v>
      </c>
      <c r="AF166" s="171"/>
      <c r="AG166" s="171"/>
      <c r="AH166" s="172">
        <f t="shared" si="12"/>
        <v>0</v>
      </c>
      <c r="AI166" s="171"/>
      <c r="AJ166" s="171"/>
      <c r="AK166" s="172">
        <f t="shared" si="13"/>
        <v>0</v>
      </c>
      <c r="AL166" s="171"/>
      <c r="AM166" s="171"/>
      <c r="AN166" s="172">
        <f t="shared" si="14"/>
        <v>0</v>
      </c>
      <c r="AO166" s="171"/>
      <c r="AP166" s="171"/>
      <c r="AQ166" s="69">
        <f t="shared" si="15"/>
        <v>0.188</v>
      </c>
    </row>
    <row r="167" spans="1:43" s="20" customFormat="1" ht="15">
      <c r="A167" s="60">
        <f t="shared" si="16"/>
        <v>13</v>
      </c>
      <c r="B167" s="19" t="s">
        <v>59</v>
      </c>
      <c r="C167" s="19" t="s">
        <v>32</v>
      </c>
      <c r="D167" s="57">
        <v>23</v>
      </c>
      <c r="E167" s="57"/>
      <c r="F167" s="59">
        <f>'[1]МКД'!$H$36</f>
        <v>12</v>
      </c>
      <c r="G167" s="74">
        <f t="shared" si="7"/>
        <v>400.07</v>
      </c>
      <c r="H167" s="77">
        <v>66.57</v>
      </c>
      <c r="I167" s="74">
        <v>333.5</v>
      </c>
      <c r="J167" s="74">
        <f t="shared" si="8"/>
        <v>0</v>
      </c>
      <c r="K167" s="73"/>
      <c r="L167" s="73"/>
      <c r="M167" s="74">
        <f t="shared" si="17"/>
        <v>0</v>
      </c>
      <c r="N167" s="74"/>
      <c r="O167" s="74"/>
      <c r="P167" s="74">
        <f t="shared" si="18"/>
        <v>0</v>
      </c>
      <c r="Q167" s="74"/>
      <c r="R167" s="74"/>
      <c r="S167" s="74">
        <f t="shared" si="19"/>
        <v>0</v>
      </c>
      <c r="T167" s="74"/>
      <c r="U167" s="74"/>
      <c r="V167" s="74">
        <f t="shared" si="20"/>
        <v>0</v>
      </c>
      <c r="W167" s="75"/>
      <c r="X167" s="75"/>
      <c r="Y167" s="75">
        <f t="shared" si="9"/>
        <v>0</v>
      </c>
      <c r="Z167" s="172"/>
      <c r="AA167" s="172"/>
      <c r="AB167" s="75">
        <f t="shared" si="10"/>
        <v>0</v>
      </c>
      <c r="AC167" s="172"/>
      <c r="AD167" s="172"/>
      <c r="AE167" s="172">
        <f t="shared" si="11"/>
        <v>0</v>
      </c>
      <c r="AF167" s="172"/>
      <c r="AG167" s="172"/>
      <c r="AH167" s="172">
        <f t="shared" si="12"/>
        <v>0</v>
      </c>
      <c r="AI167" s="172"/>
      <c r="AJ167" s="172"/>
      <c r="AK167" s="172">
        <f t="shared" si="13"/>
        <v>0</v>
      </c>
      <c r="AL167" s="172"/>
      <c r="AM167" s="172"/>
      <c r="AN167" s="172">
        <f t="shared" si="14"/>
        <v>0</v>
      </c>
      <c r="AO167" s="172"/>
      <c r="AP167" s="172"/>
      <c r="AQ167" s="69">
        <f t="shared" si="15"/>
        <v>33.339166666666664</v>
      </c>
    </row>
    <row r="168" spans="1:43" s="29" customFormat="1" ht="15">
      <c r="A168" s="60">
        <f t="shared" si="16"/>
        <v>14</v>
      </c>
      <c r="B168" s="19" t="s">
        <v>59</v>
      </c>
      <c r="C168" s="19" t="s">
        <v>66</v>
      </c>
      <c r="D168" s="57">
        <v>4</v>
      </c>
      <c r="E168" s="57"/>
      <c r="F168" s="12">
        <v>8</v>
      </c>
      <c r="G168" s="74">
        <f t="shared" si="7"/>
        <v>30.78</v>
      </c>
      <c r="H168" s="77">
        <v>22.8</v>
      </c>
      <c r="I168" s="74">
        <v>7.98</v>
      </c>
      <c r="J168" s="74">
        <f t="shared" si="8"/>
        <v>0</v>
      </c>
      <c r="K168" s="73"/>
      <c r="L168" s="73"/>
      <c r="M168" s="74">
        <f t="shared" si="17"/>
        <v>0</v>
      </c>
      <c r="N168" s="74"/>
      <c r="O168" s="74"/>
      <c r="P168" s="74">
        <f t="shared" si="18"/>
        <v>0</v>
      </c>
      <c r="Q168" s="74"/>
      <c r="R168" s="74"/>
      <c r="S168" s="74">
        <f t="shared" si="19"/>
        <v>0</v>
      </c>
      <c r="T168" s="74"/>
      <c r="U168" s="74"/>
      <c r="V168" s="74">
        <f t="shared" si="20"/>
        <v>0</v>
      </c>
      <c r="W168" s="75"/>
      <c r="X168" s="75"/>
      <c r="Y168" s="75">
        <f t="shared" si="9"/>
        <v>0</v>
      </c>
      <c r="Z168" s="171"/>
      <c r="AA168" s="171"/>
      <c r="AB168" s="75">
        <f t="shared" si="10"/>
        <v>0</v>
      </c>
      <c r="AC168" s="171"/>
      <c r="AD168" s="171"/>
      <c r="AE168" s="172">
        <f t="shared" si="11"/>
        <v>0</v>
      </c>
      <c r="AF168" s="171"/>
      <c r="AG168" s="171"/>
      <c r="AH168" s="172">
        <f t="shared" si="12"/>
        <v>0</v>
      </c>
      <c r="AI168" s="171"/>
      <c r="AJ168" s="171"/>
      <c r="AK168" s="172">
        <f t="shared" si="13"/>
        <v>0</v>
      </c>
      <c r="AL168" s="171"/>
      <c r="AM168" s="171"/>
      <c r="AN168" s="172">
        <f t="shared" si="14"/>
        <v>0</v>
      </c>
      <c r="AO168" s="171"/>
      <c r="AP168" s="171"/>
      <c r="AQ168" s="69">
        <f t="shared" si="15"/>
        <v>3.8475</v>
      </c>
    </row>
    <row r="169" spans="1:43" s="29" customFormat="1" ht="15">
      <c r="A169" s="60">
        <v>15</v>
      </c>
      <c r="B169" s="19" t="s">
        <v>59</v>
      </c>
      <c r="C169" s="63" t="s">
        <v>16</v>
      </c>
      <c r="D169" s="57">
        <v>20</v>
      </c>
      <c r="E169" s="50"/>
      <c r="F169" s="50">
        <v>19</v>
      </c>
      <c r="G169" s="74">
        <f t="shared" si="7"/>
        <v>-7.42</v>
      </c>
      <c r="H169" s="77"/>
      <c r="I169" s="74">
        <v>-7.42</v>
      </c>
      <c r="J169" s="74"/>
      <c r="K169" s="210"/>
      <c r="L169" s="210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5"/>
      <c r="X169" s="75"/>
      <c r="Y169" s="75"/>
      <c r="Z169" s="171"/>
      <c r="AA169" s="171"/>
      <c r="AB169" s="75"/>
      <c r="AC169" s="171"/>
      <c r="AD169" s="171"/>
      <c r="AE169" s="172"/>
      <c r="AF169" s="171"/>
      <c r="AG169" s="171"/>
      <c r="AH169" s="172"/>
      <c r="AI169" s="171"/>
      <c r="AJ169" s="171"/>
      <c r="AK169" s="172"/>
      <c r="AL169" s="171"/>
      <c r="AM169" s="171"/>
      <c r="AN169" s="172"/>
      <c r="AO169" s="171"/>
      <c r="AP169" s="171"/>
      <c r="AQ169" s="69">
        <f t="shared" si="15"/>
        <v>-0.39052631578947367</v>
      </c>
    </row>
    <row r="170" spans="1:43" s="29" customFormat="1" ht="15">
      <c r="A170" s="60">
        <v>16</v>
      </c>
      <c r="B170" s="19" t="s">
        <v>59</v>
      </c>
      <c r="C170" s="19" t="s">
        <v>16</v>
      </c>
      <c r="D170" s="57">
        <v>30</v>
      </c>
      <c r="E170" s="57"/>
      <c r="F170" s="12">
        <f>'[2]МКД'!$H$238</f>
        <v>19</v>
      </c>
      <c r="G170" s="74">
        <f t="shared" si="7"/>
        <v>109.72999999999999</v>
      </c>
      <c r="H170" s="77">
        <v>37.82</v>
      </c>
      <c r="I170" s="74">
        <v>71.91</v>
      </c>
      <c r="J170" s="74">
        <f t="shared" si="8"/>
        <v>0</v>
      </c>
      <c r="K170" s="73"/>
      <c r="L170" s="73"/>
      <c r="M170" s="74">
        <f t="shared" si="17"/>
        <v>0</v>
      </c>
      <c r="N170" s="74"/>
      <c r="O170" s="74"/>
      <c r="P170" s="74">
        <f t="shared" si="18"/>
        <v>0</v>
      </c>
      <c r="Q170" s="74"/>
      <c r="R170" s="74"/>
      <c r="S170" s="74">
        <f t="shared" si="19"/>
        <v>0</v>
      </c>
      <c r="T170" s="74"/>
      <c r="U170" s="74"/>
      <c r="V170" s="74">
        <f t="shared" si="20"/>
        <v>0</v>
      </c>
      <c r="W170" s="75"/>
      <c r="X170" s="75"/>
      <c r="Y170" s="75">
        <f t="shared" si="9"/>
        <v>0</v>
      </c>
      <c r="Z170" s="171"/>
      <c r="AA170" s="171"/>
      <c r="AB170" s="75">
        <f t="shared" si="10"/>
        <v>0</v>
      </c>
      <c r="AC170" s="171"/>
      <c r="AD170" s="171"/>
      <c r="AE170" s="172">
        <f t="shared" si="11"/>
        <v>0</v>
      </c>
      <c r="AF170" s="171"/>
      <c r="AG170" s="171"/>
      <c r="AH170" s="172">
        <f t="shared" si="12"/>
        <v>0</v>
      </c>
      <c r="AI170" s="171"/>
      <c r="AJ170" s="171"/>
      <c r="AK170" s="172">
        <f t="shared" si="13"/>
        <v>0</v>
      </c>
      <c r="AL170" s="171"/>
      <c r="AM170" s="171"/>
      <c r="AN170" s="172">
        <f t="shared" si="14"/>
        <v>0</v>
      </c>
      <c r="AO170" s="171"/>
      <c r="AP170" s="171"/>
      <c r="AQ170" s="69">
        <f t="shared" si="15"/>
        <v>5.775263157894736</v>
      </c>
    </row>
    <row r="171" spans="1:43" s="29" customFormat="1" ht="15">
      <c r="A171" s="60">
        <v>17</v>
      </c>
      <c r="B171" s="19" t="s">
        <v>59</v>
      </c>
      <c r="C171" s="19" t="s">
        <v>16</v>
      </c>
      <c r="D171" s="57">
        <v>32</v>
      </c>
      <c r="E171" s="57"/>
      <c r="F171" s="12">
        <f>'[2]МКД'!$H$239</f>
        <v>12</v>
      </c>
      <c r="G171" s="74">
        <f t="shared" si="7"/>
        <v>117.9</v>
      </c>
      <c r="H171" s="77">
        <v>53.7</v>
      </c>
      <c r="I171" s="74">
        <v>64.2</v>
      </c>
      <c r="J171" s="74">
        <f t="shared" si="8"/>
        <v>0</v>
      </c>
      <c r="K171" s="73"/>
      <c r="L171" s="73"/>
      <c r="M171" s="74">
        <f t="shared" si="17"/>
        <v>0</v>
      </c>
      <c r="N171" s="74"/>
      <c r="O171" s="74"/>
      <c r="P171" s="74">
        <f t="shared" si="18"/>
        <v>0</v>
      </c>
      <c r="Q171" s="74"/>
      <c r="R171" s="74"/>
      <c r="S171" s="74">
        <f t="shared" si="19"/>
        <v>0</v>
      </c>
      <c r="T171" s="74"/>
      <c r="U171" s="74"/>
      <c r="V171" s="74">
        <f t="shared" si="20"/>
        <v>0</v>
      </c>
      <c r="W171" s="75"/>
      <c r="X171" s="75"/>
      <c r="Y171" s="75">
        <f t="shared" si="9"/>
        <v>0</v>
      </c>
      <c r="Z171" s="171"/>
      <c r="AA171" s="171"/>
      <c r="AB171" s="75">
        <f t="shared" si="10"/>
        <v>0</v>
      </c>
      <c r="AC171" s="171"/>
      <c r="AD171" s="171"/>
      <c r="AE171" s="172">
        <f t="shared" si="11"/>
        <v>0</v>
      </c>
      <c r="AF171" s="171"/>
      <c r="AG171" s="171"/>
      <c r="AH171" s="172">
        <f t="shared" si="12"/>
        <v>0</v>
      </c>
      <c r="AI171" s="171"/>
      <c r="AJ171" s="171"/>
      <c r="AK171" s="172">
        <f t="shared" si="13"/>
        <v>0</v>
      </c>
      <c r="AL171" s="171"/>
      <c r="AM171" s="171"/>
      <c r="AN171" s="172">
        <f t="shared" si="14"/>
        <v>0</v>
      </c>
      <c r="AO171" s="171"/>
      <c r="AP171" s="171"/>
      <c r="AQ171" s="69">
        <f t="shared" si="15"/>
        <v>9.825000000000001</v>
      </c>
    </row>
    <row r="172" spans="1:43" s="29" customFormat="1" ht="15">
      <c r="A172" s="60">
        <f t="shared" si="16"/>
        <v>18</v>
      </c>
      <c r="B172" s="19" t="s">
        <v>59</v>
      </c>
      <c r="C172" s="19" t="s">
        <v>16</v>
      </c>
      <c r="D172" s="57">
        <v>46</v>
      </c>
      <c r="E172" s="57" t="s">
        <v>17</v>
      </c>
      <c r="F172" s="40">
        <f>'[2]снесены, расселены'!$J$129</f>
        <v>14</v>
      </c>
      <c r="G172" s="74">
        <f t="shared" si="7"/>
        <v>113.34</v>
      </c>
      <c r="H172" s="77">
        <v>76.74</v>
      </c>
      <c r="I172" s="74">
        <v>36.6</v>
      </c>
      <c r="J172" s="74">
        <f t="shared" si="8"/>
        <v>0</v>
      </c>
      <c r="K172" s="73"/>
      <c r="L172" s="73"/>
      <c r="M172" s="74">
        <f t="shared" si="17"/>
        <v>0</v>
      </c>
      <c r="N172" s="74"/>
      <c r="O172" s="74"/>
      <c r="P172" s="74">
        <f t="shared" si="18"/>
        <v>0</v>
      </c>
      <c r="Q172" s="74"/>
      <c r="R172" s="74"/>
      <c r="S172" s="74">
        <f t="shared" si="19"/>
        <v>0</v>
      </c>
      <c r="T172" s="74"/>
      <c r="U172" s="74"/>
      <c r="V172" s="74">
        <f t="shared" si="20"/>
        <v>0</v>
      </c>
      <c r="W172" s="75"/>
      <c r="X172" s="75"/>
      <c r="Y172" s="75">
        <f t="shared" si="9"/>
        <v>0</v>
      </c>
      <c r="Z172" s="171"/>
      <c r="AA172" s="171"/>
      <c r="AB172" s="75">
        <f t="shared" si="10"/>
        <v>0</v>
      </c>
      <c r="AC172" s="171"/>
      <c r="AD172" s="171"/>
      <c r="AE172" s="172">
        <f t="shared" si="11"/>
        <v>0</v>
      </c>
      <c r="AF172" s="171"/>
      <c r="AG172" s="171"/>
      <c r="AH172" s="172">
        <f t="shared" si="12"/>
        <v>0</v>
      </c>
      <c r="AI172" s="171"/>
      <c r="AJ172" s="171"/>
      <c r="AK172" s="172">
        <f t="shared" si="13"/>
        <v>0</v>
      </c>
      <c r="AL172" s="171"/>
      <c r="AM172" s="171"/>
      <c r="AN172" s="172">
        <f t="shared" si="14"/>
        <v>0</v>
      </c>
      <c r="AO172" s="171"/>
      <c r="AP172" s="171"/>
      <c r="AQ172" s="69">
        <f t="shared" si="15"/>
        <v>8.095714285714285</v>
      </c>
    </row>
    <row r="173" spans="1:43" s="29" customFormat="1" ht="15">
      <c r="A173" s="60">
        <f t="shared" si="16"/>
        <v>19</v>
      </c>
      <c r="B173" s="19" t="s">
        <v>59</v>
      </c>
      <c r="C173" s="19" t="s">
        <v>16</v>
      </c>
      <c r="D173" s="57">
        <v>56</v>
      </c>
      <c r="E173" s="57"/>
      <c r="F173" s="12">
        <v>12</v>
      </c>
      <c r="G173" s="74">
        <f t="shared" si="7"/>
        <v>97.41</v>
      </c>
      <c r="H173" s="77">
        <v>94.85</v>
      </c>
      <c r="I173" s="74">
        <v>2.56</v>
      </c>
      <c r="J173" s="74">
        <f t="shared" si="8"/>
        <v>0</v>
      </c>
      <c r="K173" s="73"/>
      <c r="L173" s="73"/>
      <c r="M173" s="74">
        <f t="shared" si="17"/>
        <v>0</v>
      </c>
      <c r="N173" s="74"/>
      <c r="O173" s="74"/>
      <c r="P173" s="74">
        <f t="shared" si="18"/>
        <v>0</v>
      </c>
      <c r="Q173" s="74"/>
      <c r="R173" s="74"/>
      <c r="S173" s="74">
        <f t="shared" si="19"/>
        <v>0</v>
      </c>
      <c r="T173" s="74"/>
      <c r="U173" s="74"/>
      <c r="V173" s="74">
        <f t="shared" si="20"/>
        <v>0</v>
      </c>
      <c r="W173" s="75"/>
      <c r="X173" s="75"/>
      <c r="Y173" s="75">
        <f t="shared" si="9"/>
        <v>0</v>
      </c>
      <c r="Z173" s="171"/>
      <c r="AA173" s="171"/>
      <c r="AB173" s="75">
        <f t="shared" si="10"/>
        <v>0</v>
      </c>
      <c r="AC173" s="171"/>
      <c r="AD173" s="171"/>
      <c r="AE173" s="172">
        <f t="shared" si="11"/>
        <v>0</v>
      </c>
      <c r="AF173" s="171"/>
      <c r="AG173" s="171"/>
      <c r="AH173" s="172">
        <f t="shared" si="12"/>
        <v>0</v>
      </c>
      <c r="AI173" s="171"/>
      <c r="AJ173" s="171"/>
      <c r="AK173" s="172">
        <f t="shared" si="13"/>
        <v>0</v>
      </c>
      <c r="AL173" s="171"/>
      <c r="AM173" s="171"/>
      <c r="AN173" s="172">
        <f t="shared" si="14"/>
        <v>0</v>
      </c>
      <c r="AO173" s="171"/>
      <c r="AP173" s="171"/>
      <c r="AQ173" s="69">
        <f t="shared" si="15"/>
        <v>8.1175</v>
      </c>
    </row>
    <row r="174" spans="1:43" s="29" customFormat="1" ht="15">
      <c r="A174" s="60">
        <f t="shared" si="16"/>
        <v>20</v>
      </c>
      <c r="B174" s="19" t="s">
        <v>59</v>
      </c>
      <c r="C174" s="19" t="s">
        <v>143</v>
      </c>
      <c r="D174" s="57">
        <v>34</v>
      </c>
      <c r="E174" s="57"/>
      <c r="F174" s="12">
        <f>'[1]МКД'!$H$62</f>
        <v>3</v>
      </c>
      <c r="G174" s="74">
        <f t="shared" si="7"/>
        <v>48.25</v>
      </c>
      <c r="H174" s="77">
        <v>16.23</v>
      </c>
      <c r="I174" s="74">
        <v>32.02</v>
      </c>
      <c r="J174" s="74">
        <f t="shared" si="8"/>
        <v>0</v>
      </c>
      <c r="K174" s="73"/>
      <c r="L174" s="73"/>
      <c r="M174" s="74">
        <f t="shared" si="17"/>
        <v>0</v>
      </c>
      <c r="N174" s="74"/>
      <c r="O174" s="74"/>
      <c r="P174" s="74">
        <f t="shared" si="18"/>
        <v>0</v>
      </c>
      <c r="Q174" s="74"/>
      <c r="R174" s="74"/>
      <c r="S174" s="74">
        <f t="shared" si="19"/>
        <v>0</v>
      </c>
      <c r="T174" s="74"/>
      <c r="U174" s="74"/>
      <c r="V174" s="74">
        <f t="shared" si="20"/>
        <v>0</v>
      </c>
      <c r="W174" s="75"/>
      <c r="X174" s="75"/>
      <c r="Y174" s="75">
        <f t="shared" si="9"/>
        <v>0</v>
      </c>
      <c r="Z174" s="171"/>
      <c r="AA174" s="171"/>
      <c r="AB174" s="75">
        <f t="shared" si="10"/>
        <v>0</v>
      </c>
      <c r="AC174" s="171"/>
      <c r="AD174" s="171"/>
      <c r="AE174" s="172">
        <f t="shared" si="11"/>
        <v>0</v>
      </c>
      <c r="AF174" s="171"/>
      <c r="AG174" s="171"/>
      <c r="AH174" s="172">
        <f t="shared" si="12"/>
        <v>0</v>
      </c>
      <c r="AI174" s="171"/>
      <c r="AJ174" s="171"/>
      <c r="AK174" s="172">
        <f t="shared" si="13"/>
        <v>0</v>
      </c>
      <c r="AL174" s="171"/>
      <c r="AM174" s="171"/>
      <c r="AN174" s="172">
        <f t="shared" si="14"/>
        <v>0</v>
      </c>
      <c r="AO174" s="171"/>
      <c r="AP174" s="171"/>
      <c r="AQ174" s="69">
        <f t="shared" si="15"/>
        <v>16.083333333333332</v>
      </c>
    </row>
    <row r="175" spans="1:43" s="29" customFormat="1" ht="15">
      <c r="A175" s="60">
        <f t="shared" si="16"/>
        <v>21</v>
      </c>
      <c r="B175" s="19" t="s">
        <v>59</v>
      </c>
      <c r="C175" s="19" t="s">
        <v>80</v>
      </c>
      <c r="D175" s="57">
        <v>3</v>
      </c>
      <c r="E175" s="57"/>
      <c r="F175" s="12">
        <v>49</v>
      </c>
      <c r="G175" s="74">
        <f t="shared" si="7"/>
        <v>130.63</v>
      </c>
      <c r="H175" s="77">
        <v>66.13</v>
      </c>
      <c r="I175" s="74">
        <v>64.5</v>
      </c>
      <c r="J175" s="74">
        <f t="shared" si="8"/>
        <v>0</v>
      </c>
      <c r="K175" s="73"/>
      <c r="L175" s="73"/>
      <c r="M175" s="74">
        <f t="shared" si="17"/>
        <v>0</v>
      </c>
      <c r="N175" s="74"/>
      <c r="O175" s="74"/>
      <c r="P175" s="74">
        <f t="shared" si="18"/>
        <v>0</v>
      </c>
      <c r="Q175" s="74"/>
      <c r="R175" s="74"/>
      <c r="S175" s="74">
        <f t="shared" si="19"/>
        <v>0</v>
      </c>
      <c r="T175" s="74"/>
      <c r="U175" s="74"/>
      <c r="V175" s="74">
        <f t="shared" si="20"/>
        <v>0</v>
      </c>
      <c r="W175" s="75"/>
      <c r="X175" s="75"/>
      <c r="Y175" s="75">
        <f t="shared" si="9"/>
        <v>0</v>
      </c>
      <c r="Z175" s="172"/>
      <c r="AA175" s="172"/>
      <c r="AB175" s="75">
        <f t="shared" si="10"/>
        <v>0</v>
      </c>
      <c r="AC175" s="172"/>
      <c r="AD175" s="172"/>
      <c r="AE175" s="172">
        <f t="shared" si="11"/>
        <v>0</v>
      </c>
      <c r="AF175" s="171"/>
      <c r="AG175" s="171"/>
      <c r="AH175" s="172">
        <f t="shared" si="12"/>
        <v>0</v>
      </c>
      <c r="AI175" s="171"/>
      <c r="AJ175" s="171"/>
      <c r="AK175" s="172">
        <f t="shared" si="13"/>
        <v>0</v>
      </c>
      <c r="AL175" s="171"/>
      <c r="AM175" s="171"/>
      <c r="AN175" s="172">
        <f t="shared" si="14"/>
        <v>0</v>
      </c>
      <c r="AO175" s="171"/>
      <c r="AP175" s="171"/>
      <c r="AQ175" s="69">
        <f t="shared" si="15"/>
        <v>2.6659183673469387</v>
      </c>
    </row>
    <row r="176" spans="1:43" s="29" customFormat="1" ht="15">
      <c r="A176" s="60">
        <v>22</v>
      </c>
      <c r="B176" s="19" t="s">
        <v>59</v>
      </c>
      <c r="C176" s="19" t="s">
        <v>49</v>
      </c>
      <c r="D176" s="57">
        <v>6</v>
      </c>
      <c r="E176" s="57" t="s">
        <v>17</v>
      </c>
      <c r="F176" s="12">
        <v>15</v>
      </c>
      <c r="G176" s="74">
        <f t="shared" si="7"/>
        <v>1.17</v>
      </c>
      <c r="H176" s="77">
        <v>1.17</v>
      </c>
      <c r="I176" s="74"/>
      <c r="J176" s="74">
        <f t="shared" si="8"/>
        <v>0</v>
      </c>
      <c r="K176" s="73"/>
      <c r="L176" s="73"/>
      <c r="M176" s="74">
        <f t="shared" si="17"/>
        <v>0</v>
      </c>
      <c r="N176" s="74"/>
      <c r="O176" s="74"/>
      <c r="P176" s="74">
        <f t="shared" si="18"/>
        <v>0</v>
      </c>
      <c r="Q176" s="74"/>
      <c r="R176" s="74"/>
      <c r="S176" s="74">
        <f t="shared" si="19"/>
        <v>0</v>
      </c>
      <c r="T176" s="74"/>
      <c r="U176" s="74"/>
      <c r="V176" s="74">
        <f t="shared" si="20"/>
        <v>0</v>
      </c>
      <c r="W176" s="75"/>
      <c r="X176" s="75"/>
      <c r="Y176" s="75">
        <f t="shared" si="9"/>
        <v>0</v>
      </c>
      <c r="Z176" s="171"/>
      <c r="AA176" s="171"/>
      <c r="AB176" s="75">
        <f t="shared" si="10"/>
        <v>0</v>
      </c>
      <c r="AC176" s="171"/>
      <c r="AD176" s="171"/>
      <c r="AE176" s="172">
        <f t="shared" si="11"/>
        <v>0</v>
      </c>
      <c r="AF176" s="171"/>
      <c r="AG176" s="171"/>
      <c r="AH176" s="172">
        <f t="shared" si="12"/>
        <v>0</v>
      </c>
      <c r="AI176" s="171"/>
      <c r="AJ176" s="171"/>
      <c r="AK176" s="172">
        <f t="shared" si="13"/>
        <v>0</v>
      </c>
      <c r="AL176" s="171"/>
      <c r="AM176" s="171"/>
      <c r="AN176" s="172">
        <f t="shared" si="14"/>
        <v>0</v>
      </c>
      <c r="AO176" s="171"/>
      <c r="AP176" s="171"/>
      <c r="AQ176" s="69">
        <f t="shared" si="15"/>
        <v>0.078</v>
      </c>
    </row>
    <row r="177" spans="1:43" s="29" customFormat="1" ht="15">
      <c r="A177" s="60">
        <f t="shared" si="16"/>
        <v>23</v>
      </c>
      <c r="B177" s="19" t="s">
        <v>59</v>
      </c>
      <c r="C177" s="19" t="s">
        <v>34</v>
      </c>
      <c r="D177" s="57">
        <v>22</v>
      </c>
      <c r="E177" s="57"/>
      <c r="F177" s="12">
        <v>12</v>
      </c>
      <c r="G177" s="74">
        <f aca="true" t="shared" si="21" ref="G177:G191">SUM(H177:I177)</f>
        <v>271.2</v>
      </c>
      <c r="H177" s="77">
        <v>114.07</v>
      </c>
      <c r="I177" s="74">
        <v>157.13</v>
      </c>
      <c r="J177" s="74">
        <f aca="true" t="shared" si="22" ref="J177:J192">K177+L177</f>
        <v>0</v>
      </c>
      <c r="K177" s="73"/>
      <c r="L177" s="73"/>
      <c r="M177" s="74">
        <f t="shared" si="17"/>
        <v>0</v>
      </c>
      <c r="N177" s="74"/>
      <c r="O177" s="74"/>
      <c r="P177" s="74">
        <f t="shared" si="18"/>
        <v>0</v>
      </c>
      <c r="Q177" s="74"/>
      <c r="R177" s="74"/>
      <c r="S177" s="74">
        <f t="shared" si="19"/>
        <v>0</v>
      </c>
      <c r="T177" s="74"/>
      <c r="U177" s="74"/>
      <c r="V177" s="74">
        <f t="shared" si="20"/>
        <v>0</v>
      </c>
      <c r="W177" s="75"/>
      <c r="X177" s="75"/>
      <c r="Y177" s="75">
        <f t="shared" si="9"/>
        <v>0</v>
      </c>
      <c r="Z177" s="171"/>
      <c r="AA177" s="171"/>
      <c r="AB177" s="75">
        <f t="shared" si="10"/>
        <v>0</v>
      </c>
      <c r="AC177" s="171"/>
      <c r="AD177" s="171"/>
      <c r="AE177" s="172">
        <f t="shared" si="11"/>
        <v>0</v>
      </c>
      <c r="AF177" s="171"/>
      <c r="AG177" s="171"/>
      <c r="AH177" s="172">
        <f t="shared" si="12"/>
        <v>0</v>
      </c>
      <c r="AI177" s="171"/>
      <c r="AJ177" s="171"/>
      <c r="AK177" s="172">
        <f t="shared" si="13"/>
        <v>0</v>
      </c>
      <c r="AL177" s="171"/>
      <c r="AM177" s="171"/>
      <c r="AN177" s="172">
        <f t="shared" si="14"/>
        <v>0</v>
      </c>
      <c r="AO177" s="171"/>
      <c r="AP177" s="171"/>
      <c r="AQ177" s="69">
        <f t="shared" si="15"/>
        <v>22.599999999999998</v>
      </c>
    </row>
    <row r="178" spans="1:43" s="20" customFormat="1" ht="15">
      <c r="A178" s="60">
        <f t="shared" si="16"/>
        <v>24</v>
      </c>
      <c r="B178" s="19" t="s">
        <v>59</v>
      </c>
      <c r="C178" s="19" t="s">
        <v>34</v>
      </c>
      <c r="D178" s="57">
        <v>29</v>
      </c>
      <c r="E178" s="57"/>
      <c r="F178" s="59">
        <f>'[3]МКД'!$H$83</f>
        <v>16</v>
      </c>
      <c r="G178" s="74">
        <f>SUM(H178:I178)</f>
        <v>-57.410000000000004</v>
      </c>
      <c r="H178" s="77">
        <v>-53.56</v>
      </c>
      <c r="I178" s="74">
        <v>-3.85</v>
      </c>
      <c r="J178" s="74">
        <f>SUM(K178:L178)</f>
        <v>0</v>
      </c>
      <c r="K178" s="73"/>
      <c r="L178" s="73"/>
      <c r="M178" s="74">
        <f>SUM(N178:O178)</f>
        <v>0</v>
      </c>
      <c r="N178" s="74"/>
      <c r="O178" s="74"/>
      <c r="P178" s="74">
        <f>SUM(Q178:R178)</f>
        <v>0</v>
      </c>
      <c r="Q178" s="74"/>
      <c r="R178" s="74"/>
      <c r="S178" s="74">
        <f>SUM(T178:U178)</f>
        <v>0</v>
      </c>
      <c r="T178" s="74"/>
      <c r="U178" s="74"/>
      <c r="V178" s="74">
        <f>SUM(W178:X178)</f>
        <v>0</v>
      </c>
      <c r="W178" s="75"/>
      <c r="X178" s="75"/>
      <c r="Y178" s="75">
        <f t="shared" si="9"/>
        <v>0</v>
      </c>
      <c r="Z178" s="171"/>
      <c r="AA178" s="171"/>
      <c r="AB178" s="75">
        <f t="shared" si="10"/>
        <v>0</v>
      </c>
      <c r="AC178" s="171"/>
      <c r="AD178" s="171"/>
      <c r="AE178" s="172">
        <f t="shared" si="11"/>
        <v>0</v>
      </c>
      <c r="AF178" s="171"/>
      <c r="AG178" s="171"/>
      <c r="AH178" s="172">
        <f t="shared" si="12"/>
        <v>0</v>
      </c>
      <c r="AI178" s="171"/>
      <c r="AJ178" s="171"/>
      <c r="AK178" s="172">
        <f t="shared" si="13"/>
        <v>0</v>
      </c>
      <c r="AL178" s="171"/>
      <c r="AM178" s="171"/>
      <c r="AN178" s="172">
        <f t="shared" si="14"/>
        <v>0</v>
      </c>
      <c r="AO178" s="171"/>
      <c r="AP178" s="171"/>
      <c r="AQ178" s="69">
        <f t="shared" si="15"/>
        <v>-3.5881250000000002</v>
      </c>
    </row>
    <row r="179" spans="1:43" s="20" customFormat="1" ht="15">
      <c r="A179" s="60">
        <f t="shared" si="16"/>
        <v>25</v>
      </c>
      <c r="B179" s="19" t="s">
        <v>59</v>
      </c>
      <c r="C179" s="19" t="s">
        <v>34</v>
      </c>
      <c r="D179" s="57">
        <v>30</v>
      </c>
      <c r="E179" s="57"/>
      <c r="F179" s="59">
        <f>'[3]МКД'!$H$84</f>
        <v>8</v>
      </c>
      <c r="G179" s="74">
        <f>SUM(H179:I179)</f>
        <v>4.17</v>
      </c>
      <c r="H179" s="77">
        <v>-0.98</v>
      </c>
      <c r="I179" s="74">
        <v>5.15</v>
      </c>
      <c r="J179" s="74">
        <f>SUM(K179:L179)</f>
        <v>0</v>
      </c>
      <c r="K179" s="73"/>
      <c r="L179" s="73"/>
      <c r="M179" s="74">
        <f>SUM(N179:O179)</f>
        <v>0</v>
      </c>
      <c r="N179" s="74"/>
      <c r="O179" s="74"/>
      <c r="P179" s="74">
        <f>SUM(Q179:R179)</f>
        <v>0</v>
      </c>
      <c r="Q179" s="74"/>
      <c r="R179" s="74"/>
      <c r="S179" s="74">
        <f>SUM(T179:U179)</f>
        <v>0</v>
      </c>
      <c r="T179" s="74"/>
      <c r="U179" s="74"/>
      <c r="V179" s="74">
        <f>SUM(W179:X179)</f>
        <v>0</v>
      </c>
      <c r="W179" s="75"/>
      <c r="X179" s="75"/>
      <c r="Y179" s="75">
        <f t="shared" si="9"/>
        <v>0</v>
      </c>
      <c r="Z179" s="172"/>
      <c r="AA179" s="172"/>
      <c r="AB179" s="75">
        <f t="shared" si="10"/>
        <v>0</v>
      </c>
      <c r="AC179" s="172"/>
      <c r="AD179" s="172"/>
      <c r="AE179" s="172">
        <f t="shared" si="11"/>
        <v>0</v>
      </c>
      <c r="AF179" s="172"/>
      <c r="AG179" s="172"/>
      <c r="AH179" s="172">
        <f t="shared" si="12"/>
        <v>0</v>
      </c>
      <c r="AI179" s="172"/>
      <c r="AJ179" s="172"/>
      <c r="AK179" s="172">
        <f t="shared" si="13"/>
        <v>0</v>
      </c>
      <c r="AL179" s="172"/>
      <c r="AM179" s="172"/>
      <c r="AN179" s="172">
        <f t="shared" si="14"/>
        <v>0</v>
      </c>
      <c r="AO179" s="172"/>
      <c r="AP179" s="172"/>
      <c r="AQ179" s="69">
        <f t="shared" si="15"/>
        <v>0.52125</v>
      </c>
    </row>
    <row r="180" spans="1:43" s="20" customFormat="1" ht="15">
      <c r="A180" s="60">
        <v>26</v>
      </c>
      <c r="B180" s="19" t="s">
        <v>59</v>
      </c>
      <c r="C180" s="19" t="s">
        <v>57</v>
      </c>
      <c r="D180" s="57">
        <v>12</v>
      </c>
      <c r="E180" s="57"/>
      <c r="F180" s="59">
        <v>8</v>
      </c>
      <c r="G180" s="74">
        <f>SUM(H180:I180)</f>
        <v>78.83</v>
      </c>
      <c r="H180" s="77">
        <v>11.6</v>
      </c>
      <c r="I180" s="74">
        <v>67.23</v>
      </c>
      <c r="J180" s="74">
        <f>SUM(K180:L180)</f>
        <v>0</v>
      </c>
      <c r="K180" s="204"/>
      <c r="L180" s="20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5"/>
      <c r="X180" s="75"/>
      <c r="Y180" s="75"/>
      <c r="Z180" s="172"/>
      <c r="AA180" s="172"/>
      <c r="AB180" s="75">
        <f t="shared" si="10"/>
        <v>0</v>
      </c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>
        <f t="shared" si="14"/>
        <v>0</v>
      </c>
      <c r="AO180" s="172"/>
      <c r="AP180" s="172"/>
      <c r="AQ180" s="69">
        <f t="shared" si="15"/>
        <v>9.85375</v>
      </c>
    </row>
    <row r="181" spans="1:43" s="29" customFormat="1" ht="15">
      <c r="A181" s="60">
        <v>27</v>
      </c>
      <c r="B181" s="19" t="s">
        <v>59</v>
      </c>
      <c r="C181" s="19" t="s">
        <v>57</v>
      </c>
      <c r="D181" s="57">
        <v>34</v>
      </c>
      <c r="E181" s="57"/>
      <c r="F181" s="12">
        <f>'[3]МКД'!$H$94</f>
        <v>84</v>
      </c>
      <c r="G181" s="74">
        <f t="shared" si="21"/>
        <v>1775.9199999999998</v>
      </c>
      <c r="H181" s="77">
        <v>391.08</v>
      </c>
      <c r="I181" s="74">
        <v>1384.84</v>
      </c>
      <c r="J181" s="74">
        <f>SUM(K181:L181)</f>
        <v>0</v>
      </c>
      <c r="K181" s="73"/>
      <c r="L181" s="73"/>
      <c r="M181" s="74">
        <f t="shared" si="17"/>
        <v>0</v>
      </c>
      <c r="N181" s="74"/>
      <c r="O181" s="74"/>
      <c r="P181" s="74">
        <f t="shared" si="18"/>
        <v>0</v>
      </c>
      <c r="Q181" s="74"/>
      <c r="R181" s="74"/>
      <c r="S181" s="74">
        <f t="shared" si="19"/>
        <v>0</v>
      </c>
      <c r="T181" s="74"/>
      <c r="U181" s="74"/>
      <c r="V181" s="74">
        <f t="shared" si="20"/>
        <v>0</v>
      </c>
      <c r="W181" s="75"/>
      <c r="X181" s="75"/>
      <c r="Y181" s="75">
        <f t="shared" si="9"/>
        <v>0</v>
      </c>
      <c r="Z181" s="171"/>
      <c r="AA181" s="171"/>
      <c r="AB181" s="75">
        <f t="shared" si="10"/>
        <v>0</v>
      </c>
      <c r="AC181" s="171"/>
      <c r="AD181" s="171"/>
      <c r="AE181" s="172">
        <f t="shared" si="11"/>
        <v>0</v>
      </c>
      <c r="AF181" s="171"/>
      <c r="AG181" s="171"/>
      <c r="AH181" s="172">
        <f t="shared" si="12"/>
        <v>0</v>
      </c>
      <c r="AI181" s="171"/>
      <c r="AJ181" s="171"/>
      <c r="AK181" s="172">
        <f t="shared" si="13"/>
        <v>0</v>
      </c>
      <c r="AL181" s="171"/>
      <c r="AM181" s="171"/>
      <c r="AN181" s="172">
        <f t="shared" si="14"/>
        <v>0</v>
      </c>
      <c r="AO181" s="171"/>
      <c r="AP181" s="171"/>
      <c r="AQ181" s="69">
        <f t="shared" si="15"/>
        <v>21.14190476190476</v>
      </c>
    </row>
    <row r="182" spans="1:43" s="29" customFormat="1" ht="15">
      <c r="A182" s="60">
        <f t="shared" si="16"/>
        <v>28</v>
      </c>
      <c r="B182" s="19" t="s">
        <v>59</v>
      </c>
      <c r="C182" s="19" t="s">
        <v>35</v>
      </c>
      <c r="D182" s="57">
        <v>6</v>
      </c>
      <c r="E182" s="57"/>
      <c r="F182" s="59">
        <f>'[2]МКД'!$H$242</f>
        <v>12</v>
      </c>
      <c r="G182" s="74">
        <f t="shared" si="21"/>
        <v>26.63</v>
      </c>
      <c r="H182" s="77">
        <v>26.63</v>
      </c>
      <c r="I182" s="74"/>
      <c r="J182" s="74">
        <f t="shared" si="22"/>
        <v>0</v>
      </c>
      <c r="K182" s="73"/>
      <c r="L182" s="73"/>
      <c r="M182" s="74">
        <f t="shared" si="17"/>
        <v>0</v>
      </c>
      <c r="N182" s="74"/>
      <c r="O182" s="74"/>
      <c r="P182" s="74">
        <f t="shared" si="18"/>
        <v>0</v>
      </c>
      <c r="Q182" s="74"/>
      <c r="R182" s="74"/>
      <c r="S182" s="74">
        <f t="shared" si="19"/>
        <v>0</v>
      </c>
      <c r="T182" s="74"/>
      <c r="U182" s="74"/>
      <c r="V182" s="74">
        <f t="shared" si="20"/>
        <v>0</v>
      </c>
      <c r="W182" s="75"/>
      <c r="X182" s="75"/>
      <c r="Y182" s="75">
        <f t="shared" si="9"/>
        <v>0</v>
      </c>
      <c r="Z182" s="171"/>
      <c r="AA182" s="171"/>
      <c r="AB182" s="75">
        <f t="shared" si="10"/>
        <v>0</v>
      </c>
      <c r="AC182" s="171"/>
      <c r="AD182" s="171"/>
      <c r="AE182" s="172">
        <f t="shared" si="11"/>
        <v>0</v>
      </c>
      <c r="AF182" s="171"/>
      <c r="AG182" s="171"/>
      <c r="AH182" s="172">
        <f t="shared" si="12"/>
        <v>0</v>
      </c>
      <c r="AI182" s="171"/>
      <c r="AJ182" s="171"/>
      <c r="AK182" s="172">
        <f t="shared" si="13"/>
        <v>0</v>
      </c>
      <c r="AL182" s="171"/>
      <c r="AM182" s="171"/>
      <c r="AN182" s="172">
        <f t="shared" si="14"/>
        <v>0</v>
      </c>
      <c r="AO182" s="171"/>
      <c r="AP182" s="171"/>
      <c r="AQ182" s="69">
        <f t="shared" si="15"/>
        <v>2.2191666666666667</v>
      </c>
    </row>
    <row r="183" spans="1:43" s="29" customFormat="1" ht="15">
      <c r="A183" s="60">
        <f t="shared" si="16"/>
        <v>29</v>
      </c>
      <c r="B183" s="19" t="s">
        <v>59</v>
      </c>
      <c r="C183" s="19" t="s">
        <v>35</v>
      </c>
      <c r="D183" s="57">
        <v>8</v>
      </c>
      <c r="E183" s="57"/>
      <c r="F183" s="12">
        <f>'[3]МКД'!$H$95</f>
        <v>8</v>
      </c>
      <c r="G183" s="74">
        <f t="shared" si="21"/>
        <v>122.58</v>
      </c>
      <c r="H183" s="77">
        <v>18.91</v>
      </c>
      <c r="I183" s="74">
        <v>103.67</v>
      </c>
      <c r="J183" s="74">
        <f t="shared" si="22"/>
        <v>0</v>
      </c>
      <c r="K183" s="73"/>
      <c r="L183" s="73"/>
      <c r="M183" s="74">
        <f t="shared" si="17"/>
        <v>0</v>
      </c>
      <c r="N183" s="74"/>
      <c r="O183" s="74"/>
      <c r="P183" s="74">
        <f t="shared" si="18"/>
        <v>0</v>
      </c>
      <c r="Q183" s="74"/>
      <c r="R183" s="74"/>
      <c r="S183" s="74">
        <f t="shared" si="19"/>
        <v>0</v>
      </c>
      <c r="T183" s="74"/>
      <c r="U183" s="74"/>
      <c r="V183" s="74">
        <f t="shared" si="20"/>
        <v>0</v>
      </c>
      <c r="W183" s="75"/>
      <c r="X183" s="75"/>
      <c r="Y183" s="75">
        <f t="shared" si="9"/>
        <v>0</v>
      </c>
      <c r="Z183" s="172"/>
      <c r="AA183" s="172"/>
      <c r="AB183" s="75">
        <f t="shared" si="10"/>
        <v>0</v>
      </c>
      <c r="AC183" s="172"/>
      <c r="AD183" s="172"/>
      <c r="AE183" s="172">
        <f t="shared" si="11"/>
        <v>0</v>
      </c>
      <c r="AF183" s="172"/>
      <c r="AG183" s="172"/>
      <c r="AH183" s="172">
        <f t="shared" si="12"/>
        <v>0</v>
      </c>
      <c r="AI183" s="172"/>
      <c r="AJ183" s="172"/>
      <c r="AK183" s="172">
        <f t="shared" si="13"/>
        <v>0</v>
      </c>
      <c r="AL183" s="172"/>
      <c r="AM183" s="172"/>
      <c r="AN183" s="172">
        <f t="shared" si="14"/>
        <v>0</v>
      </c>
      <c r="AO183" s="172"/>
      <c r="AP183" s="172"/>
      <c r="AQ183" s="69">
        <f t="shared" si="15"/>
        <v>15.3225</v>
      </c>
    </row>
    <row r="184" spans="1:43" s="20" customFormat="1" ht="15">
      <c r="A184" s="60">
        <f t="shared" si="16"/>
        <v>30</v>
      </c>
      <c r="B184" s="19" t="s">
        <v>59</v>
      </c>
      <c r="C184" s="19" t="s">
        <v>35</v>
      </c>
      <c r="D184" s="57">
        <v>12</v>
      </c>
      <c r="E184" s="57"/>
      <c r="F184" s="12">
        <f>'[2]МКД'!$H$243</f>
        <v>12</v>
      </c>
      <c r="G184" s="74">
        <f t="shared" si="21"/>
        <v>123.03</v>
      </c>
      <c r="H184" s="77">
        <v>54.86</v>
      </c>
      <c r="I184" s="74">
        <v>68.17</v>
      </c>
      <c r="J184" s="74">
        <f t="shared" si="22"/>
        <v>0</v>
      </c>
      <c r="K184" s="73"/>
      <c r="L184" s="73"/>
      <c r="M184" s="74">
        <f t="shared" si="17"/>
        <v>0</v>
      </c>
      <c r="N184" s="74"/>
      <c r="O184" s="74"/>
      <c r="P184" s="74">
        <f t="shared" si="18"/>
        <v>0</v>
      </c>
      <c r="Q184" s="74"/>
      <c r="R184" s="74"/>
      <c r="S184" s="74">
        <f t="shared" si="19"/>
        <v>0</v>
      </c>
      <c r="T184" s="74"/>
      <c r="U184" s="74"/>
      <c r="V184" s="74">
        <f t="shared" si="20"/>
        <v>0</v>
      </c>
      <c r="W184" s="75"/>
      <c r="X184" s="75"/>
      <c r="Y184" s="75">
        <f t="shared" si="9"/>
        <v>0</v>
      </c>
      <c r="Z184" s="171"/>
      <c r="AA184" s="171"/>
      <c r="AB184" s="75">
        <f t="shared" si="10"/>
        <v>0</v>
      </c>
      <c r="AC184" s="171"/>
      <c r="AD184" s="171"/>
      <c r="AE184" s="172">
        <f t="shared" si="11"/>
        <v>0</v>
      </c>
      <c r="AF184" s="171"/>
      <c r="AG184" s="171"/>
      <c r="AH184" s="172">
        <f t="shared" si="12"/>
        <v>0</v>
      </c>
      <c r="AI184" s="171"/>
      <c r="AJ184" s="171"/>
      <c r="AK184" s="172">
        <f t="shared" si="13"/>
        <v>0</v>
      </c>
      <c r="AL184" s="171"/>
      <c r="AM184" s="171"/>
      <c r="AN184" s="172">
        <f t="shared" si="14"/>
        <v>0</v>
      </c>
      <c r="AO184" s="171"/>
      <c r="AP184" s="171"/>
      <c r="AQ184" s="69">
        <f t="shared" si="15"/>
        <v>10.2525</v>
      </c>
    </row>
    <row r="185" spans="1:43" s="20" customFormat="1" ht="15">
      <c r="A185" s="60">
        <f t="shared" si="16"/>
        <v>31</v>
      </c>
      <c r="B185" s="19" t="s">
        <v>59</v>
      </c>
      <c r="C185" s="19" t="s">
        <v>35</v>
      </c>
      <c r="D185" s="57">
        <v>24</v>
      </c>
      <c r="E185" s="57" t="s">
        <v>18</v>
      </c>
      <c r="F185" s="59">
        <f>'[3]МКД'!$H$98</f>
        <v>20</v>
      </c>
      <c r="G185" s="74">
        <f>SUM(H185:I185)</f>
        <v>1339.6100000000001</v>
      </c>
      <c r="H185" s="77">
        <v>330.51</v>
      </c>
      <c r="I185" s="74">
        <v>1009.1</v>
      </c>
      <c r="J185" s="74">
        <f>SUM(K185:L185)</f>
        <v>0</v>
      </c>
      <c r="K185" s="73"/>
      <c r="L185" s="73"/>
      <c r="M185" s="74">
        <f>SUM(N185:O185)</f>
        <v>0</v>
      </c>
      <c r="N185" s="74"/>
      <c r="O185" s="74"/>
      <c r="P185" s="74">
        <f>SUM(Q185:R185)</f>
        <v>0</v>
      </c>
      <c r="Q185" s="74"/>
      <c r="R185" s="74"/>
      <c r="S185" s="74">
        <f>SUM(T185:U185)</f>
        <v>0</v>
      </c>
      <c r="T185" s="74"/>
      <c r="U185" s="74"/>
      <c r="V185" s="74">
        <f>SUM(W185:X185)</f>
        <v>0</v>
      </c>
      <c r="W185" s="75"/>
      <c r="X185" s="75"/>
      <c r="Y185" s="75">
        <f t="shared" si="9"/>
        <v>0</v>
      </c>
      <c r="Z185" s="171"/>
      <c r="AA185" s="171"/>
      <c r="AB185" s="75">
        <f t="shared" si="10"/>
        <v>0</v>
      </c>
      <c r="AC185" s="171"/>
      <c r="AD185" s="171"/>
      <c r="AE185" s="172">
        <f t="shared" si="11"/>
        <v>0</v>
      </c>
      <c r="AF185" s="171"/>
      <c r="AG185" s="171"/>
      <c r="AH185" s="172">
        <f t="shared" si="12"/>
        <v>0</v>
      </c>
      <c r="AI185" s="171"/>
      <c r="AJ185" s="171"/>
      <c r="AK185" s="172">
        <f t="shared" si="13"/>
        <v>0</v>
      </c>
      <c r="AL185" s="171"/>
      <c r="AM185" s="171"/>
      <c r="AN185" s="172">
        <f t="shared" si="14"/>
        <v>0</v>
      </c>
      <c r="AO185" s="171"/>
      <c r="AP185" s="171"/>
      <c r="AQ185" s="69">
        <f t="shared" si="15"/>
        <v>66.9805</v>
      </c>
    </row>
    <row r="186" spans="1:43" s="29" customFormat="1" ht="15">
      <c r="A186" s="60">
        <f t="shared" si="16"/>
        <v>32</v>
      </c>
      <c r="B186" s="19" t="s">
        <v>59</v>
      </c>
      <c r="C186" s="19" t="s">
        <v>35</v>
      </c>
      <c r="D186" s="57">
        <v>28</v>
      </c>
      <c r="E186" s="57"/>
      <c r="F186" s="12">
        <f>'[2]МКД'!$H$386</f>
        <v>12</v>
      </c>
      <c r="G186" s="74">
        <f t="shared" si="21"/>
        <v>0.6300000000000001</v>
      </c>
      <c r="H186" s="77">
        <v>0.93</v>
      </c>
      <c r="I186" s="74">
        <v>-0.3</v>
      </c>
      <c r="J186" s="74">
        <f t="shared" si="22"/>
        <v>0</v>
      </c>
      <c r="K186" s="73"/>
      <c r="L186" s="73"/>
      <c r="M186" s="74">
        <f t="shared" si="17"/>
        <v>0</v>
      </c>
      <c r="N186" s="74"/>
      <c r="O186" s="74"/>
      <c r="P186" s="74">
        <f t="shared" si="18"/>
        <v>0</v>
      </c>
      <c r="Q186" s="74"/>
      <c r="R186" s="74"/>
      <c r="S186" s="74">
        <f aca="true" t="shared" si="23" ref="S186:S192">T186+U186</f>
        <v>0</v>
      </c>
      <c r="T186" s="74"/>
      <c r="U186" s="74"/>
      <c r="V186" s="74">
        <f aca="true" t="shared" si="24" ref="V186:V192">W186+X186</f>
        <v>0</v>
      </c>
      <c r="W186" s="75"/>
      <c r="X186" s="75"/>
      <c r="Y186" s="75">
        <f t="shared" si="9"/>
        <v>0</v>
      </c>
      <c r="Z186" s="171"/>
      <c r="AA186" s="171"/>
      <c r="AB186" s="75">
        <f t="shared" si="10"/>
        <v>0</v>
      </c>
      <c r="AC186" s="171"/>
      <c r="AD186" s="171"/>
      <c r="AE186" s="172">
        <f t="shared" si="11"/>
        <v>0</v>
      </c>
      <c r="AF186" s="171"/>
      <c r="AG186" s="171"/>
      <c r="AH186" s="172">
        <f t="shared" si="12"/>
        <v>0</v>
      </c>
      <c r="AI186" s="171"/>
      <c r="AJ186" s="171"/>
      <c r="AK186" s="172">
        <f t="shared" si="13"/>
        <v>0</v>
      </c>
      <c r="AL186" s="171"/>
      <c r="AM186" s="171"/>
      <c r="AN186" s="172">
        <f t="shared" si="14"/>
        <v>0</v>
      </c>
      <c r="AO186" s="171"/>
      <c r="AP186" s="171"/>
      <c r="AQ186" s="69">
        <f t="shared" si="15"/>
        <v>0.05250000000000001</v>
      </c>
    </row>
    <row r="187" spans="1:43" s="29" customFormat="1" ht="15">
      <c r="A187" s="60">
        <f t="shared" si="16"/>
        <v>33</v>
      </c>
      <c r="B187" s="19" t="s">
        <v>59</v>
      </c>
      <c r="C187" s="19" t="s">
        <v>69</v>
      </c>
      <c r="D187" s="57">
        <v>9</v>
      </c>
      <c r="E187" s="57"/>
      <c r="F187" s="12">
        <v>12</v>
      </c>
      <c r="G187" s="74">
        <f t="shared" si="21"/>
        <v>0.2</v>
      </c>
      <c r="H187" s="77"/>
      <c r="I187" s="74">
        <v>0.2</v>
      </c>
      <c r="J187" s="74">
        <f t="shared" si="22"/>
        <v>0</v>
      </c>
      <c r="K187" s="73"/>
      <c r="L187" s="73"/>
      <c r="M187" s="74">
        <f t="shared" si="17"/>
        <v>0</v>
      </c>
      <c r="N187" s="74"/>
      <c r="O187" s="74"/>
      <c r="P187" s="74">
        <f t="shared" si="18"/>
        <v>0</v>
      </c>
      <c r="Q187" s="74"/>
      <c r="R187" s="74"/>
      <c r="S187" s="74">
        <f t="shared" si="23"/>
        <v>0</v>
      </c>
      <c r="T187" s="74"/>
      <c r="U187" s="74"/>
      <c r="V187" s="74">
        <f t="shared" si="24"/>
        <v>0</v>
      </c>
      <c r="W187" s="75"/>
      <c r="X187" s="75"/>
      <c r="Y187" s="75">
        <f t="shared" si="9"/>
        <v>0</v>
      </c>
      <c r="Z187" s="171"/>
      <c r="AA187" s="171"/>
      <c r="AB187" s="75">
        <f t="shared" si="10"/>
        <v>0</v>
      </c>
      <c r="AC187" s="171"/>
      <c r="AD187" s="171"/>
      <c r="AE187" s="172">
        <f t="shared" si="11"/>
        <v>0</v>
      </c>
      <c r="AF187" s="171"/>
      <c r="AG187" s="171"/>
      <c r="AH187" s="172">
        <f t="shared" si="12"/>
        <v>0</v>
      </c>
      <c r="AI187" s="171"/>
      <c r="AJ187" s="171"/>
      <c r="AK187" s="172">
        <f t="shared" si="13"/>
        <v>0</v>
      </c>
      <c r="AL187" s="171"/>
      <c r="AM187" s="171"/>
      <c r="AN187" s="172">
        <f t="shared" si="14"/>
        <v>0</v>
      </c>
      <c r="AO187" s="171"/>
      <c r="AP187" s="171"/>
      <c r="AQ187" s="69">
        <f t="shared" si="15"/>
        <v>0.016666666666666666</v>
      </c>
    </row>
    <row r="188" spans="1:43" s="29" customFormat="1" ht="15">
      <c r="A188" s="60">
        <f t="shared" si="16"/>
        <v>34</v>
      </c>
      <c r="B188" s="19" t="s">
        <v>59</v>
      </c>
      <c r="C188" s="19" t="s">
        <v>69</v>
      </c>
      <c r="D188" s="57">
        <v>19</v>
      </c>
      <c r="E188" s="57" t="s">
        <v>17</v>
      </c>
      <c r="F188" s="12">
        <v>12</v>
      </c>
      <c r="G188" s="74">
        <f t="shared" si="21"/>
        <v>129.94</v>
      </c>
      <c r="H188" s="77">
        <v>10.09</v>
      </c>
      <c r="I188" s="74">
        <v>119.85</v>
      </c>
      <c r="J188" s="74">
        <f t="shared" si="22"/>
        <v>0</v>
      </c>
      <c r="K188" s="73"/>
      <c r="L188" s="73"/>
      <c r="M188" s="74">
        <f t="shared" si="17"/>
        <v>0</v>
      </c>
      <c r="N188" s="74"/>
      <c r="O188" s="74"/>
      <c r="P188" s="74">
        <f t="shared" si="18"/>
        <v>0</v>
      </c>
      <c r="Q188" s="74"/>
      <c r="R188" s="74"/>
      <c r="S188" s="74">
        <f t="shared" si="23"/>
        <v>0</v>
      </c>
      <c r="T188" s="74"/>
      <c r="U188" s="74"/>
      <c r="V188" s="74">
        <f t="shared" si="24"/>
        <v>0</v>
      </c>
      <c r="W188" s="75"/>
      <c r="X188" s="75"/>
      <c r="Y188" s="75">
        <f t="shared" si="9"/>
        <v>0</v>
      </c>
      <c r="Z188" s="171"/>
      <c r="AA188" s="171"/>
      <c r="AB188" s="75">
        <f t="shared" si="10"/>
        <v>0</v>
      </c>
      <c r="AC188" s="171"/>
      <c r="AD188" s="171"/>
      <c r="AE188" s="172">
        <f t="shared" si="11"/>
        <v>0</v>
      </c>
      <c r="AF188" s="171"/>
      <c r="AG188" s="171"/>
      <c r="AH188" s="172">
        <f t="shared" si="12"/>
        <v>0</v>
      </c>
      <c r="AI188" s="171"/>
      <c r="AJ188" s="171"/>
      <c r="AK188" s="172">
        <f t="shared" si="13"/>
        <v>0</v>
      </c>
      <c r="AL188" s="171"/>
      <c r="AM188" s="171"/>
      <c r="AN188" s="172">
        <f t="shared" si="14"/>
        <v>0</v>
      </c>
      <c r="AO188" s="171"/>
      <c r="AP188" s="171"/>
      <c r="AQ188" s="69">
        <f t="shared" si="15"/>
        <v>10.828333333333333</v>
      </c>
    </row>
    <row r="189" spans="1:43" s="29" customFormat="1" ht="15">
      <c r="A189" s="60">
        <f t="shared" si="16"/>
        <v>35</v>
      </c>
      <c r="B189" s="19" t="s">
        <v>59</v>
      </c>
      <c r="C189" s="19" t="s">
        <v>69</v>
      </c>
      <c r="D189" s="57">
        <v>21</v>
      </c>
      <c r="E189" s="57" t="s">
        <v>17</v>
      </c>
      <c r="F189" s="59">
        <f>'[3]МКД'!$H$109</f>
        <v>12</v>
      </c>
      <c r="G189" s="74">
        <f t="shared" si="21"/>
        <v>462.28999999999996</v>
      </c>
      <c r="H189" s="77">
        <v>210.51</v>
      </c>
      <c r="I189" s="74">
        <v>251.78</v>
      </c>
      <c r="J189" s="74">
        <f t="shared" si="22"/>
        <v>0</v>
      </c>
      <c r="K189" s="73"/>
      <c r="L189" s="73"/>
      <c r="M189" s="74">
        <f t="shared" si="17"/>
        <v>0</v>
      </c>
      <c r="N189" s="74"/>
      <c r="O189" s="74"/>
      <c r="P189" s="74">
        <f t="shared" si="18"/>
        <v>0</v>
      </c>
      <c r="Q189" s="74"/>
      <c r="R189" s="74"/>
      <c r="S189" s="74">
        <f t="shared" si="23"/>
        <v>0</v>
      </c>
      <c r="T189" s="74"/>
      <c r="U189" s="74"/>
      <c r="V189" s="74">
        <f>W189+X189</f>
        <v>0</v>
      </c>
      <c r="W189" s="75"/>
      <c r="X189" s="75"/>
      <c r="Y189" s="75">
        <f t="shared" si="9"/>
        <v>0</v>
      </c>
      <c r="Z189" s="171"/>
      <c r="AA189" s="171"/>
      <c r="AB189" s="75">
        <f t="shared" si="10"/>
        <v>0</v>
      </c>
      <c r="AC189" s="171"/>
      <c r="AD189" s="171"/>
      <c r="AE189" s="172">
        <f t="shared" si="11"/>
        <v>0</v>
      </c>
      <c r="AF189" s="171"/>
      <c r="AG189" s="171"/>
      <c r="AH189" s="172">
        <f t="shared" si="12"/>
        <v>0</v>
      </c>
      <c r="AI189" s="171"/>
      <c r="AJ189" s="171"/>
      <c r="AK189" s="172">
        <f t="shared" si="13"/>
        <v>0</v>
      </c>
      <c r="AL189" s="171"/>
      <c r="AM189" s="171"/>
      <c r="AN189" s="172">
        <f t="shared" si="14"/>
        <v>0</v>
      </c>
      <c r="AO189" s="171"/>
      <c r="AP189" s="171"/>
      <c r="AQ189" s="69">
        <f t="shared" si="15"/>
        <v>38.524166666666666</v>
      </c>
    </row>
    <row r="190" spans="1:43" s="29" customFormat="1" ht="15">
      <c r="A190" s="60">
        <v>36</v>
      </c>
      <c r="B190" s="19" t="s">
        <v>59</v>
      </c>
      <c r="C190" s="19" t="s">
        <v>69</v>
      </c>
      <c r="D190" s="57">
        <v>21</v>
      </c>
      <c r="E190" s="57" t="s">
        <v>18</v>
      </c>
      <c r="F190" s="59">
        <v>12</v>
      </c>
      <c r="G190" s="74">
        <f t="shared" si="21"/>
        <v>256.06</v>
      </c>
      <c r="H190" s="77">
        <v>51.13</v>
      </c>
      <c r="I190" s="74">
        <v>204.93</v>
      </c>
      <c r="J190" s="74"/>
      <c r="K190" s="235"/>
      <c r="L190" s="235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5"/>
      <c r="X190" s="75"/>
      <c r="Y190" s="75"/>
      <c r="Z190" s="171"/>
      <c r="AA190" s="171"/>
      <c r="AB190" s="75"/>
      <c r="AC190" s="171"/>
      <c r="AD190" s="171"/>
      <c r="AE190" s="172"/>
      <c r="AF190" s="171"/>
      <c r="AG190" s="171"/>
      <c r="AH190" s="172"/>
      <c r="AI190" s="171"/>
      <c r="AJ190" s="171"/>
      <c r="AK190" s="172"/>
      <c r="AL190" s="171"/>
      <c r="AM190" s="171"/>
      <c r="AN190" s="172"/>
      <c r="AO190" s="171"/>
      <c r="AP190" s="171"/>
      <c r="AQ190" s="69">
        <f t="shared" si="15"/>
        <v>21.338333333333335</v>
      </c>
    </row>
    <row r="191" spans="1:43" s="29" customFormat="1" ht="15">
      <c r="A191" s="60">
        <v>37</v>
      </c>
      <c r="B191" s="19" t="s">
        <v>59</v>
      </c>
      <c r="C191" s="19" t="s">
        <v>69</v>
      </c>
      <c r="D191" s="57">
        <v>21</v>
      </c>
      <c r="E191" s="57" t="s">
        <v>63</v>
      </c>
      <c r="F191" s="59">
        <f>'[3]МКД'!$H$111</f>
        <v>12</v>
      </c>
      <c r="G191" s="74">
        <f t="shared" si="21"/>
        <v>156.57</v>
      </c>
      <c r="H191" s="77">
        <v>52.59</v>
      </c>
      <c r="I191" s="74">
        <v>103.98</v>
      </c>
      <c r="J191" s="74">
        <f t="shared" si="22"/>
        <v>0</v>
      </c>
      <c r="K191" s="73"/>
      <c r="L191" s="73"/>
      <c r="M191" s="74">
        <f t="shared" si="17"/>
        <v>0</v>
      </c>
      <c r="N191" s="74"/>
      <c r="O191" s="74"/>
      <c r="P191" s="74">
        <f t="shared" si="18"/>
        <v>0</v>
      </c>
      <c r="Q191" s="74"/>
      <c r="R191" s="74"/>
      <c r="S191" s="74">
        <f t="shared" si="23"/>
        <v>0</v>
      </c>
      <c r="T191" s="74"/>
      <c r="U191" s="74"/>
      <c r="V191" s="74">
        <f>W191+X191</f>
        <v>0</v>
      </c>
      <c r="W191" s="75"/>
      <c r="X191" s="75"/>
      <c r="Y191" s="75">
        <f t="shared" si="9"/>
        <v>0</v>
      </c>
      <c r="Z191" s="172"/>
      <c r="AA191" s="172"/>
      <c r="AB191" s="75">
        <f t="shared" si="10"/>
        <v>0</v>
      </c>
      <c r="AC191" s="172"/>
      <c r="AD191" s="172"/>
      <c r="AE191" s="172">
        <f t="shared" si="11"/>
        <v>0</v>
      </c>
      <c r="AF191" s="172"/>
      <c r="AG191" s="172"/>
      <c r="AH191" s="172">
        <f t="shared" si="12"/>
        <v>0</v>
      </c>
      <c r="AI191" s="172"/>
      <c r="AJ191" s="172"/>
      <c r="AK191" s="172">
        <f t="shared" si="13"/>
        <v>0</v>
      </c>
      <c r="AL191" s="172"/>
      <c r="AM191" s="172"/>
      <c r="AN191" s="172">
        <f t="shared" si="14"/>
        <v>0</v>
      </c>
      <c r="AO191" s="172"/>
      <c r="AP191" s="172"/>
      <c r="AQ191" s="69">
        <f t="shared" si="15"/>
        <v>13.0475</v>
      </c>
    </row>
    <row r="192" spans="1:43" s="29" customFormat="1" ht="15">
      <c r="A192" s="60">
        <f t="shared" si="16"/>
        <v>38</v>
      </c>
      <c r="B192" s="19" t="s">
        <v>59</v>
      </c>
      <c r="C192" s="19" t="s">
        <v>69</v>
      </c>
      <c r="D192" s="57">
        <v>37</v>
      </c>
      <c r="E192" s="57" t="s">
        <v>17</v>
      </c>
      <c r="F192" s="12">
        <f>'[3]МКД'!$H$118</f>
        <v>21</v>
      </c>
      <c r="G192" s="74">
        <f aca="true" t="shared" si="25" ref="G192:G203">SUM(H192:I192)</f>
        <v>288.43</v>
      </c>
      <c r="H192" s="77">
        <v>86.79</v>
      </c>
      <c r="I192" s="74">
        <v>201.64</v>
      </c>
      <c r="J192" s="74">
        <f t="shared" si="22"/>
        <v>0</v>
      </c>
      <c r="K192" s="73"/>
      <c r="L192" s="73"/>
      <c r="M192" s="74">
        <f t="shared" si="17"/>
        <v>0</v>
      </c>
      <c r="N192" s="74"/>
      <c r="O192" s="74"/>
      <c r="P192" s="74">
        <f t="shared" si="18"/>
        <v>0</v>
      </c>
      <c r="Q192" s="74"/>
      <c r="R192" s="74"/>
      <c r="S192" s="74">
        <f t="shared" si="23"/>
        <v>0</v>
      </c>
      <c r="T192" s="74"/>
      <c r="U192" s="74"/>
      <c r="V192" s="74">
        <f t="shared" si="24"/>
        <v>0</v>
      </c>
      <c r="W192" s="75"/>
      <c r="X192" s="75"/>
      <c r="Y192" s="75">
        <f t="shared" si="9"/>
        <v>0</v>
      </c>
      <c r="Z192" s="171"/>
      <c r="AA192" s="171"/>
      <c r="AB192" s="75">
        <f t="shared" si="10"/>
        <v>0</v>
      </c>
      <c r="AC192" s="171"/>
      <c r="AD192" s="171"/>
      <c r="AE192" s="172">
        <f t="shared" si="11"/>
        <v>0</v>
      </c>
      <c r="AF192" s="171"/>
      <c r="AG192" s="171"/>
      <c r="AH192" s="172">
        <f t="shared" si="12"/>
        <v>0</v>
      </c>
      <c r="AI192" s="171"/>
      <c r="AJ192" s="171"/>
      <c r="AK192" s="172">
        <f t="shared" si="13"/>
        <v>0</v>
      </c>
      <c r="AL192" s="171"/>
      <c r="AM192" s="171"/>
      <c r="AN192" s="172">
        <f t="shared" si="14"/>
        <v>0</v>
      </c>
      <c r="AO192" s="171"/>
      <c r="AP192" s="171"/>
      <c r="AQ192" s="69">
        <f t="shared" si="15"/>
        <v>13.734761904761905</v>
      </c>
    </row>
    <row r="193" spans="1:43" s="20" customFormat="1" ht="15">
      <c r="A193" s="60">
        <f t="shared" si="16"/>
        <v>39</v>
      </c>
      <c r="B193" s="19" t="s">
        <v>59</v>
      </c>
      <c r="C193" s="19" t="s">
        <v>69</v>
      </c>
      <c r="D193" s="57">
        <v>41</v>
      </c>
      <c r="E193" s="57"/>
      <c r="F193" s="59">
        <f>'[3]МКД'!$H$120</f>
        <v>18</v>
      </c>
      <c r="G193" s="74">
        <f>SUM(H193:I193)</f>
        <v>789.87</v>
      </c>
      <c r="H193" s="77">
        <v>268.51</v>
      </c>
      <c r="I193" s="74">
        <v>521.36</v>
      </c>
      <c r="J193" s="74">
        <f>SUM(K193:L193)</f>
        <v>0</v>
      </c>
      <c r="K193" s="73"/>
      <c r="L193" s="73"/>
      <c r="M193" s="74">
        <f>SUM(N193:O193)</f>
        <v>0</v>
      </c>
      <c r="N193" s="74"/>
      <c r="O193" s="74"/>
      <c r="P193" s="74">
        <f>SUM(Q193:R193)</f>
        <v>0</v>
      </c>
      <c r="Q193" s="74"/>
      <c r="R193" s="74"/>
      <c r="S193" s="74">
        <f>SUM(T193:U193)</f>
        <v>0</v>
      </c>
      <c r="T193" s="74"/>
      <c r="U193" s="74"/>
      <c r="V193" s="74">
        <f>SUM(W193:X193)</f>
        <v>0</v>
      </c>
      <c r="W193" s="75"/>
      <c r="X193" s="75"/>
      <c r="Y193" s="75">
        <f t="shared" si="9"/>
        <v>0</v>
      </c>
      <c r="Z193" s="171"/>
      <c r="AA193" s="171"/>
      <c r="AB193" s="75">
        <f t="shared" si="10"/>
        <v>0</v>
      </c>
      <c r="AC193" s="171"/>
      <c r="AD193" s="171"/>
      <c r="AE193" s="172">
        <f t="shared" si="11"/>
        <v>0</v>
      </c>
      <c r="AF193" s="171"/>
      <c r="AG193" s="171"/>
      <c r="AH193" s="172">
        <f t="shared" si="12"/>
        <v>0</v>
      </c>
      <c r="AI193" s="171"/>
      <c r="AJ193" s="171"/>
      <c r="AK193" s="172">
        <f t="shared" si="13"/>
        <v>0</v>
      </c>
      <c r="AL193" s="171"/>
      <c r="AM193" s="171"/>
      <c r="AN193" s="172">
        <f t="shared" si="14"/>
        <v>0</v>
      </c>
      <c r="AO193" s="171"/>
      <c r="AP193" s="171"/>
      <c r="AQ193" s="69">
        <f t="shared" si="15"/>
        <v>43.88166666666667</v>
      </c>
    </row>
    <row r="194" spans="1:43" s="20" customFormat="1" ht="15">
      <c r="A194" s="60">
        <f t="shared" si="16"/>
        <v>40</v>
      </c>
      <c r="B194" s="19" t="s">
        <v>59</v>
      </c>
      <c r="C194" s="19" t="s">
        <v>69</v>
      </c>
      <c r="D194" s="57">
        <v>43</v>
      </c>
      <c r="E194" s="57"/>
      <c r="F194" s="12">
        <f>'[3]МКД'!$H$121</f>
        <v>35</v>
      </c>
      <c r="G194" s="74">
        <f t="shared" si="25"/>
        <v>58.81</v>
      </c>
      <c r="H194" s="77">
        <v>10.2</v>
      </c>
      <c r="I194" s="74">
        <v>48.61</v>
      </c>
      <c r="J194" s="74">
        <f aca="true" t="shared" si="26" ref="J194:J216">K194+L194</f>
        <v>0</v>
      </c>
      <c r="K194" s="73"/>
      <c r="L194" s="73"/>
      <c r="M194" s="74">
        <f aca="true" t="shared" si="27" ref="M194:M216">N194+O194</f>
        <v>0</v>
      </c>
      <c r="N194" s="74"/>
      <c r="O194" s="74"/>
      <c r="P194" s="74">
        <f aca="true" t="shared" si="28" ref="P194:P216">Q194+R194</f>
        <v>0</v>
      </c>
      <c r="Q194" s="74"/>
      <c r="R194" s="74"/>
      <c r="S194" s="74">
        <f>T194+U194</f>
        <v>0</v>
      </c>
      <c r="T194" s="74"/>
      <c r="U194" s="74"/>
      <c r="V194" s="74">
        <f>W194+X194</f>
        <v>0</v>
      </c>
      <c r="W194" s="75"/>
      <c r="X194" s="75"/>
      <c r="Y194" s="75">
        <f t="shared" si="9"/>
        <v>0</v>
      </c>
      <c r="Z194" s="171"/>
      <c r="AA194" s="171"/>
      <c r="AB194" s="75">
        <f t="shared" si="10"/>
        <v>0</v>
      </c>
      <c r="AC194" s="171"/>
      <c r="AD194" s="171"/>
      <c r="AE194" s="172">
        <f t="shared" si="11"/>
        <v>0</v>
      </c>
      <c r="AF194" s="171"/>
      <c r="AG194" s="171"/>
      <c r="AH194" s="172">
        <f t="shared" si="12"/>
        <v>0</v>
      </c>
      <c r="AI194" s="171"/>
      <c r="AJ194" s="171"/>
      <c r="AK194" s="172">
        <f t="shared" si="13"/>
        <v>0</v>
      </c>
      <c r="AL194" s="171"/>
      <c r="AM194" s="171"/>
      <c r="AN194" s="172">
        <f t="shared" si="14"/>
        <v>0</v>
      </c>
      <c r="AO194" s="171"/>
      <c r="AP194" s="171"/>
      <c r="AQ194" s="69">
        <f t="shared" si="15"/>
        <v>1.6802857142857144</v>
      </c>
    </row>
    <row r="195" spans="1:43" s="29" customFormat="1" ht="15">
      <c r="A195" s="60">
        <f t="shared" si="16"/>
        <v>41</v>
      </c>
      <c r="B195" s="19" t="s">
        <v>59</v>
      </c>
      <c r="C195" s="19" t="s">
        <v>24</v>
      </c>
      <c r="D195" s="57">
        <v>16</v>
      </c>
      <c r="E195" s="57"/>
      <c r="F195" s="12">
        <v>10</v>
      </c>
      <c r="G195" s="74">
        <f t="shared" si="25"/>
        <v>150.64999999999998</v>
      </c>
      <c r="H195" s="77">
        <v>76.46</v>
      </c>
      <c r="I195" s="74">
        <v>74.19</v>
      </c>
      <c r="J195" s="74">
        <f t="shared" si="26"/>
        <v>0</v>
      </c>
      <c r="K195" s="73"/>
      <c r="L195" s="73"/>
      <c r="M195" s="74">
        <f t="shared" si="27"/>
        <v>0</v>
      </c>
      <c r="N195" s="74"/>
      <c r="O195" s="74"/>
      <c r="P195" s="74">
        <f t="shared" si="28"/>
        <v>0</v>
      </c>
      <c r="Q195" s="74"/>
      <c r="R195" s="74"/>
      <c r="S195" s="74">
        <f>T195+U195</f>
        <v>0</v>
      </c>
      <c r="T195" s="74"/>
      <c r="U195" s="74"/>
      <c r="V195" s="74">
        <f>W195+X195</f>
        <v>0</v>
      </c>
      <c r="W195" s="75"/>
      <c r="X195" s="75"/>
      <c r="Y195" s="75">
        <f t="shared" si="9"/>
        <v>0</v>
      </c>
      <c r="Z195" s="171"/>
      <c r="AA195" s="171"/>
      <c r="AB195" s="75">
        <f t="shared" si="10"/>
        <v>0</v>
      </c>
      <c r="AC195" s="171"/>
      <c r="AD195" s="171"/>
      <c r="AE195" s="172">
        <f t="shared" si="11"/>
        <v>0</v>
      </c>
      <c r="AF195" s="171"/>
      <c r="AG195" s="171"/>
      <c r="AH195" s="172">
        <f t="shared" si="12"/>
        <v>0</v>
      </c>
      <c r="AI195" s="171"/>
      <c r="AJ195" s="171"/>
      <c r="AK195" s="172">
        <f t="shared" si="13"/>
        <v>0</v>
      </c>
      <c r="AL195" s="171"/>
      <c r="AM195" s="171"/>
      <c r="AN195" s="172">
        <f t="shared" si="14"/>
        <v>0</v>
      </c>
      <c r="AO195" s="171"/>
      <c r="AP195" s="171"/>
      <c r="AQ195" s="69">
        <f t="shared" si="15"/>
        <v>15.064999999999998</v>
      </c>
    </row>
    <row r="196" spans="1:43" s="29" customFormat="1" ht="15">
      <c r="A196" s="60">
        <f t="shared" si="16"/>
        <v>42</v>
      </c>
      <c r="B196" s="19" t="s">
        <v>59</v>
      </c>
      <c r="C196" s="19" t="s">
        <v>24</v>
      </c>
      <c r="D196" s="57">
        <v>18</v>
      </c>
      <c r="E196" s="57"/>
      <c r="F196" s="12">
        <v>4</v>
      </c>
      <c r="G196" s="74">
        <f t="shared" si="25"/>
        <v>192.64</v>
      </c>
      <c r="H196" s="77">
        <v>63.33</v>
      </c>
      <c r="I196" s="74">
        <v>129.31</v>
      </c>
      <c r="J196" s="74">
        <f t="shared" si="26"/>
        <v>0</v>
      </c>
      <c r="K196" s="73"/>
      <c r="L196" s="73"/>
      <c r="M196" s="74">
        <f t="shared" si="27"/>
        <v>0</v>
      </c>
      <c r="N196" s="74"/>
      <c r="O196" s="74"/>
      <c r="P196" s="74">
        <f t="shared" si="28"/>
        <v>0</v>
      </c>
      <c r="Q196" s="74"/>
      <c r="R196" s="74"/>
      <c r="S196" s="74">
        <f>T196+U196</f>
        <v>0</v>
      </c>
      <c r="T196" s="74"/>
      <c r="U196" s="74"/>
      <c r="V196" s="74">
        <f>W196+X196</f>
        <v>0</v>
      </c>
      <c r="W196" s="75"/>
      <c r="X196" s="75"/>
      <c r="Y196" s="75">
        <f t="shared" si="9"/>
        <v>0</v>
      </c>
      <c r="Z196" s="171"/>
      <c r="AA196" s="171"/>
      <c r="AB196" s="75">
        <f t="shared" si="10"/>
        <v>0</v>
      </c>
      <c r="AC196" s="171"/>
      <c r="AD196" s="171"/>
      <c r="AE196" s="172">
        <f t="shared" si="11"/>
        <v>0</v>
      </c>
      <c r="AF196" s="171"/>
      <c r="AG196" s="171"/>
      <c r="AH196" s="172">
        <f t="shared" si="12"/>
        <v>0</v>
      </c>
      <c r="AI196" s="171"/>
      <c r="AJ196" s="171"/>
      <c r="AK196" s="172">
        <f t="shared" si="13"/>
        <v>0</v>
      </c>
      <c r="AL196" s="171"/>
      <c r="AM196" s="171"/>
      <c r="AN196" s="172">
        <f t="shared" si="14"/>
        <v>0</v>
      </c>
      <c r="AO196" s="171"/>
      <c r="AP196" s="171"/>
      <c r="AQ196" s="69">
        <f t="shared" si="15"/>
        <v>48.16</v>
      </c>
    </row>
    <row r="197" spans="1:44" s="29" customFormat="1" ht="15">
      <c r="A197" s="60">
        <v>43</v>
      </c>
      <c r="B197" s="19" t="s">
        <v>59</v>
      </c>
      <c r="C197" s="19" t="s">
        <v>70</v>
      </c>
      <c r="D197" s="57">
        <v>4</v>
      </c>
      <c r="E197" s="57"/>
      <c r="F197" s="12">
        <v>12</v>
      </c>
      <c r="G197" s="74">
        <f t="shared" si="25"/>
        <v>82.04</v>
      </c>
      <c r="H197" s="77">
        <v>82.04</v>
      </c>
      <c r="I197" s="74"/>
      <c r="J197" s="74"/>
      <c r="K197" s="235"/>
      <c r="L197" s="235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5"/>
      <c r="X197" s="75"/>
      <c r="Y197" s="75"/>
      <c r="Z197" s="171"/>
      <c r="AA197" s="171"/>
      <c r="AB197" s="75"/>
      <c r="AC197" s="171"/>
      <c r="AD197" s="171"/>
      <c r="AE197" s="172"/>
      <c r="AF197" s="171"/>
      <c r="AG197" s="171"/>
      <c r="AH197" s="172"/>
      <c r="AI197" s="171"/>
      <c r="AJ197" s="171"/>
      <c r="AK197" s="172"/>
      <c r="AL197" s="171"/>
      <c r="AM197" s="171"/>
      <c r="AN197" s="172"/>
      <c r="AO197" s="171"/>
      <c r="AP197" s="171"/>
      <c r="AQ197" s="69">
        <f t="shared" si="15"/>
        <v>6.836666666666667</v>
      </c>
      <c r="AR197" s="238">
        <v>44187</v>
      </c>
    </row>
    <row r="198" spans="1:43" s="29" customFormat="1" ht="15">
      <c r="A198" s="60">
        <v>44</v>
      </c>
      <c r="B198" s="19" t="s">
        <v>59</v>
      </c>
      <c r="C198" s="19" t="s">
        <v>71</v>
      </c>
      <c r="D198" s="57">
        <v>3</v>
      </c>
      <c r="E198" s="57"/>
      <c r="F198" s="12">
        <f>'[2]МКД'!$H$246</f>
        <v>8</v>
      </c>
      <c r="G198" s="74">
        <f t="shared" si="25"/>
        <v>22.409999999999997</v>
      </c>
      <c r="H198" s="77">
        <v>25.08</v>
      </c>
      <c r="I198" s="74">
        <v>-2.67</v>
      </c>
      <c r="J198" s="74">
        <f t="shared" si="26"/>
        <v>0</v>
      </c>
      <c r="K198" s="73"/>
      <c r="L198" s="73"/>
      <c r="M198" s="74">
        <f t="shared" si="27"/>
        <v>0</v>
      </c>
      <c r="N198" s="74"/>
      <c r="O198" s="74"/>
      <c r="P198" s="74">
        <f t="shared" si="28"/>
        <v>0</v>
      </c>
      <c r="Q198" s="74"/>
      <c r="R198" s="74"/>
      <c r="S198" s="74">
        <f>T198+U198</f>
        <v>0</v>
      </c>
      <c r="T198" s="74"/>
      <c r="U198" s="74"/>
      <c r="V198" s="74">
        <f>W198+X198</f>
        <v>0</v>
      </c>
      <c r="W198" s="75"/>
      <c r="X198" s="75"/>
      <c r="Y198" s="75">
        <f t="shared" si="9"/>
        <v>0</v>
      </c>
      <c r="Z198" s="171"/>
      <c r="AA198" s="171"/>
      <c r="AB198" s="75">
        <f t="shared" si="10"/>
        <v>0</v>
      </c>
      <c r="AC198" s="171"/>
      <c r="AD198" s="171"/>
      <c r="AE198" s="172">
        <f t="shared" si="11"/>
        <v>0</v>
      </c>
      <c r="AF198" s="171"/>
      <c r="AG198" s="171"/>
      <c r="AH198" s="172">
        <f t="shared" si="12"/>
        <v>0</v>
      </c>
      <c r="AI198" s="171"/>
      <c r="AJ198" s="171"/>
      <c r="AK198" s="172">
        <f t="shared" si="13"/>
        <v>0</v>
      </c>
      <c r="AL198" s="171"/>
      <c r="AM198" s="171"/>
      <c r="AN198" s="172">
        <f t="shared" si="14"/>
        <v>0</v>
      </c>
      <c r="AO198" s="171"/>
      <c r="AP198" s="171"/>
      <c r="AQ198" s="69">
        <f t="shared" si="15"/>
        <v>2.8012499999999996</v>
      </c>
    </row>
    <row r="199" spans="1:43" s="20" customFormat="1" ht="15">
      <c r="A199" s="60">
        <f t="shared" si="16"/>
        <v>45</v>
      </c>
      <c r="B199" s="19" t="s">
        <v>59</v>
      </c>
      <c r="C199" s="19" t="s">
        <v>72</v>
      </c>
      <c r="D199" s="57">
        <v>2</v>
      </c>
      <c r="E199" s="57"/>
      <c r="F199" s="59">
        <f>'[3]МКД'!$H$132</f>
        <v>8</v>
      </c>
      <c r="G199" s="74">
        <f>SUM(H199:I199)</f>
        <v>126.87</v>
      </c>
      <c r="H199" s="77">
        <v>122.12</v>
      </c>
      <c r="I199" s="74">
        <v>4.75</v>
      </c>
      <c r="J199" s="74">
        <f>SUM(K199:L199)</f>
        <v>0</v>
      </c>
      <c r="K199" s="74"/>
      <c r="L199" s="74"/>
      <c r="M199" s="74">
        <f>SUM(N199:O199)</f>
        <v>0</v>
      </c>
      <c r="N199" s="74"/>
      <c r="O199" s="74"/>
      <c r="P199" s="74">
        <f>SUM(Q199:R199)</f>
        <v>0</v>
      </c>
      <c r="Q199" s="74"/>
      <c r="R199" s="74"/>
      <c r="S199" s="74">
        <f>SUM(T199:U199)</f>
        <v>0</v>
      </c>
      <c r="T199" s="74"/>
      <c r="U199" s="74"/>
      <c r="V199" s="74">
        <f>SUM(W199:X199)</f>
        <v>0</v>
      </c>
      <c r="W199" s="75"/>
      <c r="X199" s="75"/>
      <c r="Y199" s="75">
        <f t="shared" si="9"/>
        <v>0</v>
      </c>
      <c r="Z199" s="171"/>
      <c r="AA199" s="171"/>
      <c r="AB199" s="75">
        <f t="shared" si="10"/>
        <v>0</v>
      </c>
      <c r="AC199" s="171"/>
      <c r="AD199" s="171"/>
      <c r="AE199" s="172">
        <f t="shared" si="11"/>
        <v>0</v>
      </c>
      <c r="AF199" s="171"/>
      <c r="AG199" s="171"/>
      <c r="AH199" s="172">
        <f t="shared" si="12"/>
        <v>0</v>
      </c>
      <c r="AI199" s="171"/>
      <c r="AJ199" s="171"/>
      <c r="AK199" s="172">
        <f t="shared" si="13"/>
        <v>0</v>
      </c>
      <c r="AL199" s="171"/>
      <c r="AM199" s="171"/>
      <c r="AN199" s="172">
        <f t="shared" si="14"/>
        <v>0</v>
      </c>
      <c r="AO199" s="171"/>
      <c r="AP199" s="171"/>
      <c r="AQ199" s="69">
        <f t="shared" si="15"/>
        <v>15.85875</v>
      </c>
    </row>
    <row r="200" spans="1:43" s="29" customFormat="1" ht="15">
      <c r="A200" s="60">
        <f t="shared" si="16"/>
        <v>46</v>
      </c>
      <c r="B200" s="19" t="s">
        <v>59</v>
      </c>
      <c r="C200" s="19" t="s">
        <v>72</v>
      </c>
      <c r="D200" s="57">
        <v>5</v>
      </c>
      <c r="E200" s="57"/>
      <c r="F200" s="12">
        <v>8</v>
      </c>
      <c r="G200" s="74">
        <f t="shared" si="25"/>
        <v>1.76</v>
      </c>
      <c r="H200" s="77">
        <v>1.72</v>
      </c>
      <c r="I200" s="74">
        <v>0.04</v>
      </c>
      <c r="J200" s="74">
        <f t="shared" si="26"/>
        <v>0</v>
      </c>
      <c r="K200" s="74"/>
      <c r="L200" s="74"/>
      <c r="M200" s="74">
        <f t="shared" si="27"/>
        <v>0</v>
      </c>
      <c r="N200" s="74"/>
      <c r="O200" s="74"/>
      <c r="P200" s="74">
        <f t="shared" si="28"/>
        <v>0</v>
      </c>
      <c r="Q200" s="74"/>
      <c r="R200" s="74"/>
      <c r="S200" s="74">
        <f aca="true" t="shared" si="29" ref="S200:S216">T200+U200</f>
        <v>0</v>
      </c>
      <c r="T200" s="74"/>
      <c r="U200" s="74"/>
      <c r="V200" s="74">
        <f aca="true" t="shared" si="30" ref="V200:V216">W200+X200</f>
        <v>0</v>
      </c>
      <c r="W200" s="75"/>
      <c r="X200" s="75"/>
      <c r="Y200" s="75">
        <f t="shared" si="9"/>
        <v>0</v>
      </c>
      <c r="Z200" s="171"/>
      <c r="AA200" s="171"/>
      <c r="AB200" s="75">
        <f t="shared" si="10"/>
        <v>0</v>
      </c>
      <c r="AC200" s="171"/>
      <c r="AD200" s="171"/>
      <c r="AE200" s="172">
        <f t="shared" si="11"/>
        <v>0</v>
      </c>
      <c r="AF200" s="171"/>
      <c r="AG200" s="171"/>
      <c r="AH200" s="172">
        <f t="shared" si="12"/>
        <v>0</v>
      </c>
      <c r="AI200" s="171"/>
      <c r="AJ200" s="171"/>
      <c r="AK200" s="172">
        <f t="shared" si="13"/>
        <v>0</v>
      </c>
      <c r="AL200" s="171"/>
      <c r="AM200" s="171"/>
      <c r="AN200" s="172">
        <f t="shared" si="14"/>
        <v>0</v>
      </c>
      <c r="AO200" s="171"/>
      <c r="AP200" s="171"/>
      <c r="AQ200" s="69">
        <f t="shared" si="15"/>
        <v>0.22</v>
      </c>
    </row>
    <row r="201" spans="1:43" s="29" customFormat="1" ht="15">
      <c r="A201" s="60">
        <f t="shared" si="16"/>
        <v>47</v>
      </c>
      <c r="B201" s="19" t="s">
        <v>59</v>
      </c>
      <c r="C201" s="19" t="s">
        <v>72</v>
      </c>
      <c r="D201" s="57">
        <v>6</v>
      </c>
      <c r="E201" s="57"/>
      <c r="F201" s="12">
        <v>8</v>
      </c>
      <c r="G201" s="74">
        <f t="shared" si="25"/>
        <v>100.73</v>
      </c>
      <c r="H201" s="77">
        <v>99.95</v>
      </c>
      <c r="I201" s="74">
        <v>0.78</v>
      </c>
      <c r="J201" s="74">
        <f t="shared" si="26"/>
        <v>0</v>
      </c>
      <c r="K201" s="73"/>
      <c r="L201" s="73"/>
      <c r="M201" s="74">
        <f t="shared" si="27"/>
        <v>0</v>
      </c>
      <c r="N201" s="74"/>
      <c r="O201" s="74"/>
      <c r="P201" s="74">
        <f t="shared" si="28"/>
        <v>0</v>
      </c>
      <c r="Q201" s="74"/>
      <c r="R201" s="74"/>
      <c r="S201" s="74">
        <f t="shared" si="29"/>
        <v>0</v>
      </c>
      <c r="T201" s="74"/>
      <c r="U201" s="74"/>
      <c r="V201" s="74">
        <f t="shared" si="30"/>
        <v>0</v>
      </c>
      <c r="W201" s="75"/>
      <c r="X201" s="75"/>
      <c r="Y201" s="75">
        <f t="shared" si="9"/>
        <v>0</v>
      </c>
      <c r="Z201" s="171"/>
      <c r="AA201" s="171"/>
      <c r="AB201" s="75">
        <f t="shared" si="10"/>
        <v>0</v>
      </c>
      <c r="AC201" s="171"/>
      <c r="AD201" s="171"/>
      <c r="AE201" s="172">
        <f t="shared" si="11"/>
        <v>0</v>
      </c>
      <c r="AF201" s="171"/>
      <c r="AG201" s="171"/>
      <c r="AH201" s="172">
        <f t="shared" si="12"/>
        <v>0</v>
      </c>
      <c r="AI201" s="171"/>
      <c r="AJ201" s="171"/>
      <c r="AK201" s="172">
        <f t="shared" si="13"/>
        <v>0</v>
      </c>
      <c r="AL201" s="171"/>
      <c r="AM201" s="171"/>
      <c r="AN201" s="172">
        <f t="shared" si="14"/>
        <v>0</v>
      </c>
      <c r="AO201" s="171"/>
      <c r="AP201" s="171"/>
      <c r="AQ201" s="69">
        <f t="shared" si="15"/>
        <v>12.59125</v>
      </c>
    </row>
    <row r="202" spans="1:43" s="29" customFormat="1" ht="15">
      <c r="A202" s="60">
        <f t="shared" si="16"/>
        <v>48</v>
      </c>
      <c r="B202" s="19" t="s">
        <v>59</v>
      </c>
      <c r="C202" s="19" t="s">
        <v>72</v>
      </c>
      <c r="D202" s="57">
        <v>10</v>
      </c>
      <c r="E202" s="57"/>
      <c r="F202" s="12">
        <v>12</v>
      </c>
      <c r="G202" s="74">
        <f t="shared" si="25"/>
        <v>1.6300000000000008</v>
      </c>
      <c r="H202" s="77">
        <v>-7.25</v>
      </c>
      <c r="I202" s="74">
        <v>8.88</v>
      </c>
      <c r="J202" s="74">
        <f t="shared" si="26"/>
        <v>0</v>
      </c>
      <c r="K202" s="74"/>
      <c r="L202" s="74"/>
      <c r="M202" s="74">
        <f t="shared" si="27"/>
        <v>0</v>
      </c>
      <c r="N202" s="74"/>
      <c r="O202" s="74"/>
      <c r="P202" s="74">
        <f t="shared" si="28"/>
        <v>0</v>
      </c>
      <c r="Q202" s="74"/>
      <c r="R202" s="74"/>
      <c r="S202" s="74">
        <f t="shared" si="29"/>
        <v>0</v>
      </c>
      <c r="T202" s="74"/>
      <c r="U202" s="74"/>
      <c r="V202" s="74">
        <f t="shared" si="30"/>
        <v>0</v>
      </c>
      <c r="W202" s="75"/>
      <c r="X202" s="75"/>
      <c r="Y202" s="75">
        <f t="shared" si="9"/>
        <v>0</v>
      </c>
      <c r="Z202" s="171"/>
      <c r="AA202" s="171"/>
      <c r="AB202" s="75">
        <f t="shared" si="10"/>
        <v>0</v>
      </c>
      <c r="AC202" s="171"/>
      <c r="AD202" s="171"/>
      <c r="AE202" s="172">
        <f t="shared" si="11"/>
        <v>0</v>
      </c>
      <c r="AF202" s="171"/>
      <c r="AG202" s="171"/>
      <c r="AH202" s="172">
        <f t="shared" si="12"/>
        <v>0</v>
      </c>
      <c r="AI202" s="171"/>
      <c r="AJ202" s="171"/>
      <c r="AK202" s="172">
        <f t="shared" si="13"/>
        <v>0</v>
      </c>
      <c r="AL202" s="171"/>
      <c r="AM202" s="171"/>
      <c r="AN202" s="172">
        <f t="shared" si="14"/>
        <v>0</v>
      </c>
      <c r="AO202" s="171"/>
      <c r="AP202" s="171"/>
      <c r="AQ202" s="69">
        <f t="shared" si="15"/>
        <v>0.1358333333333334</v>
      </c>
    </row>
    <row r="203" spans="1:43" s="29" customFormat="1" ht="15">
      <c r="A203" s="60">
        <f t="shared" si="16"/>
        <v>49</v>
      </c>
      <c r="B203" s="19" t="s">
        <v>59</v>
      </c>
      <c r="C203" s="19" t="s">
        <v>72</v>
      </c>
      <c r="D203" s="57">
        <v>11</v>
      </c>
      <c r="E203" s="57"/>
      <c r="F203" s="12">
        <v>24</v>
      </c>
      <c r="G203" s="74">
        <f t="shared" si="25"/>
        <v>100.69</v>
      </c>
      <c r="H203" s="77">
        <v>80.37</v>
      </c>
      <c r="I203" s="74">
        <v>20.32</v>
      </c>
      <c r="J203" s="74">
        <f t="shared" si="26"/>
        <v>0</v>
      </c>
      <c r="K203" s="74"/>
      <c r="L203" s="74"/>
      <c r="M203" s="74">
        <f t="shared" si="27"/>
        <v>0</v>
      </c>
      <c r="N203" s="74"/>
      <c r="O203" s="74"/>
      <c r="P203" s="74">
        <f t="shared" si="28"/>
        <v>0</v>
      </c>
      <c r="Q203" s="74"/>
      <c r="R203" s="74"/>
      <c r="S203" s="74">
        <f t="shared" si="29"/>
        <v>0</v>
      </c>
      <c r="T203" s="74"/>
      <c r="U203" s="74"/>
      <c r="V203" s="74">
        <f t="shared" si="30"/>
        <v>0</v>
      </c>
      <c r="W203" s="75"/>
      <c r="X203" s="75"/>
      <c r="Y203" s="75">
        <f t="shared" si="9"/>
        <v>0</v>
      </c>
      <c r="Z203" s="171"/>
      <c r="AA203" s="171"/>
      <c r="AB203" s="75">
        <f t="shared" si="10"/>
        <v>0</v>
      </c>
      <c r="AC203" s="171"/>
      <c r="AD203" s="171"/>
      <c r="AE203" s="172">
        <f t="shared" si="11"/>
        <v>0</v>
      </c>
      <c r="AF203" s="171"/>
      <c r="AG203" s="171"/>
      <c r="AH203" s="172">
        <f t="shared" si="12"/>
        <v>0</v>
      </c>
      <c r="AI203" s="171"/>
      <c r="AJ203" s="171"/>
      <c r="AK203" s="172">
        <f t="shared" si="13"/>
        <v>0</v>
      </c>
      <c r="AL203" s="171"/>
      <c r="AM203" s="171"/>
      <c r="AN203" s="172">
        <f t="shared" si="14"/>
        <v>0</v>
      </c>
      <c r="AO203" s="171"/>
      <c r="AP203" s="171"/>
      <c r="AQ203" s="69">
        <f t="shared" si="15"/>
        <v>4.195416666666667</v>
      </c>
    </row>
    <row r="204" spans="1:43" s="29" customFormat="1" ht="15">
      <c r="A204" s="60">
        <f t="shared" si="16"/>
        <v>50</v>
      </c>
      <c r="B204" s="19" t="s">
        <v>59</v>
      </c>
      <c r="C204" s="19" t="s">
        <v>73</v>
      </c>
      <c r="D204" s="57">
        <v>6</v>
      </c>
      <c r="E204" s="57"/>
      <c r="F204" s="12">
        <f>'[2]МКД'!$H$250</f>
        <v>4</v>
      </c>
      <c r="G204" s="74">
        <f aca="true" t="shared" si="31" ref="G204:G211">SUM(H204:I204)</f>
        <v>23.68</v>
      </c>
      <c r="H204" s="77">
        <v>23.3</v>
      </c>
      <c r="I204" s="74">
        <v>0.38</v>
      </c>
      <c r="J204" s="74">
        <f t="shared" si="26"/>
        <v>0</v>
      </c>
      <c r="K204" s="74"/>
      <c r="L204" s="74"/>
      <c r="M204" s="74">
        <f t="shared" si="27"/>
        <v>0</v>
      </c>
      <c r="N204" s="74"/>
      <c r="O204" s="74"/>
      <c r="P204" s="74">
        <f t="shared" si="28"/>
        <v>0</v>
      </c>
      <c r="Q204" s="74"/>
      <c r="R204" s="74"/>
      <c r="S204" s="74">
        <f t="shared" si="29"/>
        <v>0</v>
      </c>
      <c r="T204" s="74"/>
      <c r="U204" s="74"/>
      <c r="V204" s="74">
        <f t="shared" si="30"/>
        <v>0</v>
      </c>
      <c r="W204" s="75"/>
      <c r="X204" s="75"/>
      <c r="Y204" s="75">
        <f t="shared" si="9"/>
        <v>0</v>
      </c>
      <c r="Z204" s="171"/>
      <c r="AA204" s="171"/>
      <c r="AB204" s="75">
        <f t="shared" si="10"/>
        <v>0</v>
      </c>
      <c r="AC204" s="171"/>
      <c r="AD204" s="171"/>
      <c r="AE204" s="172">
        <f t="shared" si="11"/>
        <v>0</v>
      </c>
      <c r="AF204" s="171"/>
      <c r="AG204" s="171"/>
      <c r="AH204" s="172">
        <f t="shared" si="12"/>
        <v>0</v>
      </c>
      <c r="AI204" s="171"/>
      <c r="AJ204" s="171"/>
      <c r="AK204" s="172">
        <f t="shared" si="13"/>
        <v>0</v>
      </c>
      <c r="AL204" s="171"/>
      <c r="AM204" s="171"/>
      <c r="AN204" s="172">
        <f t="shared" si="14"/>
        <v>0</v>
      </c>
      <c r="AO204" s="171"/>
      <c r="AP204" s="171"/>
      <c r="AQ204" s="69">
        <f t="shared" si="15"/>
        <v>5.92</v>
      </c>
    </row>
    <row r="205" spans="1:43" s="29" customFormat="1" ht="15">
      <c r="A205" s="60">
        <f t="shared" si="16"/>
        <v>51</v>
      </c>
      <c r="B205" s="19" t="s">
        <v>59</v>
      </c>
      <c r="C205" s="21" t="s">
        <v>52</v>
      </c>
      <c r="D205" s="58">
        <v>4</v>
      </c>
      <c r="E205" s="58"/>
      <c r="F205" s="12">
        <v>140</v>
      </c>
      <c r="G205" s="74">
        <f t="shared" si="31"/>
        <v>1092.38</v>
      </c>
      <c r="H205" s="77">
        <v>387.99</v>
      </c>
      <c r="I205" s="74">
        <v>704.39</v>
      </c>
      <c r="J205" s="74">
        <f t="shared" si="26"/>
        <v>0</v>
      </c>
      <c r="K205" s="73"/>
      <c r="L205" s="73"/>
      <c r="M205" s="74">
        <f t="shared" si="27"/>
        <v>0</v>
      </c>
      <c r="N205" s="74"/>
      <c r="O205" s="74"/>
      <c r="P205" s="74">
        <f t="shared" si="28"/>
        <v>0</v>
      </c>
      <c r="Q205" s="74"/>
      <c r="R205" s="74"/>
      <c r="S205" s="74">
        <f t="shared" si="29"/>
        <v>0</v>
      </c>
      <c r="T205" s="74"/>
      <c r="U205" s="74"/>
      <c r="V205" s="74">
        <f t="shared" si="30"/>
        <v>0</v>
      </c>
      <c r="W205" s="75"/>
      <c r="X205" s="75"/>
      <c r="Y205" s="75">
        <f t="shared" si="9"/>
        <v>0</v>
      </c>
      <c r="Z205" s="171"/>
      <c r="AA205" s="171"/>
      <c r="AB205" s="75">
        <f t="shared" si="10"/>
        <v>0</v>
      </c>
      <c r="AC205" s="171"/>
      <c r="AD205" s="171"/>
      <c r="AE205" s="172">
        <f t="shared" si="11"/>
        <v>0</v>
      </c>
      <c r="AF205" s="171"/>
      <c r="AG205" s="171"/>
      <c r="AH205" s="172">
        <f t="shared" si="12"/>
        <v>0</v>
      </c>
      <c r="AI205" s="171"/>
      <c r="AJ205" s="171"/>
      <c r="AK205" s="172">
        <f t="shared" si="13"/>
        <v>0</v>
      </c>
      <c r="AL205" s="171"/>
      <c r="AM205" s="171"/>
      <c r="AN205" s="172">
        <f t="shared" si="14"/>
        <v>0</v>
      </c>
      <c r="AO205" s="171"/>
      <c r="AP205" s="171"/>
      <c r="AQ205" s="69">
        <f t="shared" si="15"/>
        <v>7.802714285714287</v>
      </c>
    </row>
    <row r="206" spans="1:43" s="29" customFormat="1" ht="15">
      <c r="A206" s="60">
        <f t="shared" si="16"/>
        <v>52</v>
      </c>
      <c r="B206" s="19" t="s">
        <v>59</v>
      </c>
      <c r="C206" s="21" t="s">
        <v>52</v>
      </c>
      <c r="D206" s="58">
        <v>10</v>
      </c>
      <c r="E206" s="58"/>
      <c r="F206" s="12">
        <v>91</v>
      </c>
      <c r="G206" s="74">
        <f t="shared" si="31"/>
        <v>336.30999999999995</v>
      </c>
      <c r="H206" s="77">
        <v>142.64</v>
      </c>
      <c r="I206" s="74">
        <v>193.67</v>
      </c>
      <c r="J206" s="74">
        <f t="shared" si="26"/>
        <v>0</v>
      </c>
      <c r="K206" s="73"/>
      <c r="L206" s="73"/>
      <c r="M206" s="74">
        <f t="shared" si="27"/>
        <v>0</v>
      </c>
      <c r="N206" s="74"/>
      <c r="O206" s="74"/>
      <c r="P206" s="74">
        <f t="shared" si="28"/>
        <v>0</v>
      </c>
      <c r="Q206" s="74"/>
      <c r="R206" s="74"/>
      <c r="S206" s="74">
        <f t="shared" si="29"/>
        <v>0</v>
      </c>
      <c r="T206" s="74"/>
      <c r="U206" s="74"/>
      <c r="V206" s="74">
        <f t="shared" si="30"/>
        <v>0</v>
      </c>
      <c r="W206" s="75"/>
      <c r="X206" s="75"/>
      <c r="Y206" s="75">
        <f t="shared" si="9"/>
        <v>0</v>
      </c>
      <c r="Z206" s="171"/>
      <c r="AA206" s="171"/>
      <c r="AB206" s="75">
        <f t="shared" si="10"/>
        <v>0</v>
      </c>
      <c r="AC206" s="171"/>
      <c r="AD206" s="171"/>
      <c r="AE206" s="172">
        <f t="shared" si="11"/>
        <v>0</v>
      </c>
      <c r="AF206" s="171"/>
      <c r="AG206" s="171"/>
      <c r="AH206" s="172">
        <f t="shared" si="12"/>
        <v>0</v>
      </c>
      <c r="AI206" s="171"/>
      <c r="AJ206" s="171"/>
      <c r="AK206" s="172">
        <f t="shared" si="13"/>
        <v>0</v>
      </c>
      <c r="AL206" s="171"/>
      <c r="AM206" s="171"/>
      <c r="AN206" s="172">
        <f t="shared" si="14"/>
        <v>0</v>
      </c>
      <c r="AO206" s="171"/>
      <c r="AP206" s="171"/>
      <c r="AQ206" s="69">
        <f t="shared" si="15"/>
        <v>3.6957142857142853</v>
      </c>
    </row>
    <row r="207" spans="1:44" s="29" customFormat="1" ht="15">
      <c r="A207" s="60">
        <v>53</v>
      </c>
      <c r="B207" s="19" t="s">
        <v>59</v>
      </c>
      <c r="C207" s="21" t="s">
        <v>74</v>
      </c>
      <c r="D207" s="58">
        <v>8</v>
      </c>
      <c r="E207" s="58"/>
      <c r="F207" s="12">
        <v>12</v>
      </c>
      <c r="G207" s="74">
        <f t="shared" si="31"/>
        <v>123.19999999999999</v>
      </c>
      <c r="H207" s="77">
        <v>84.57</v>
      </c>
      <c r="I207" s="74">
        <v>38.63</v>
      </c>
      <c r="J207" s="74"/>
      <c r="K207" s="235"/>
      <c r="L207" s="235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5"/>
      <c r="X207" s="75"/>
      <c r="Y207" s="75"/>
      <c r="Z207" s="171"/>
      <c r="AA207" s="171"/>
      <c r="AB207" s="75"/>
      <c r="AC207" s="171"/>
      <c r="AD207" s="171"/>
      <c r="AE207" s="172"/>
      <c r="AF207" s="171"/>
      <c r="AG207" s="171"/>
      <c r="AH207" s="172"/>
      <c r="AI207" s="171"/>
      <c r="AJ207" s="171"/>
      <c r="AK207" s="172"/>
      <c r="AL207" s="171"/>
      <c r="AM207" s="171"/>
      <c r="AN207" s="172"/>
      <c r="AO207" s="171"/>
      <c r="AP207" s="171"/>
      <c r="AQ207" s="69">
        <f t="shared" si="15"/>
        <v>10.266666666666666</v>
      </c>
      <c r="AR207" s="238">
        <v>44187</v>
      </c>
    </row>
    <row r="208" spans="1:43" s="29" customFormat="1" ht="15">
      <c r="A208" s="60">
        <v>54</v>
      </c>
      <c r="B208" s="19" t="s">
        <v>59</v>
      </c>
      <c r="C208" s="30" t="s">
        <v>82</v>
      </c>
      <c r="D208" s="57">
        <v>11</v>
      </c>
      <c r="E208" s="57"/>
      <c r="F208" s="40">
        <v>60</v>
      </c>
      <c r="G208" s="74">
        <f t="shared" si="31"/>
        <v>65.23</v>
      </c>
      <c r="H208" s="77">
        <v>35.32</v>
      </c>
      <c r="I208" s="74">
        <v>29.91</v>
      </c>
      <c r="J208" s="74">
        <f t="shared" si="26"/>
        <v>0</v>
      </c>
      <c r="K208" s="73"/>
      <c r="L208" s="73"/>
      <c r="M208" s="74">
        <f t="shared" si="27"/>
        <v>0</v>
      </c>
      <c r="N208" s="74"/>
      <c r="O208" s="74"/>
      <c r="P208" s="74">
        <f t="shared" si="28"/>
        <v>0</v>
      </c>
      <c r="Q208" s="74"/>
      <c r="R208" s="74"/>
      <c r="S208" s="74">
        <f t="shared" si="29"/>
        <v>0</v>
      </c>
      <c r="T208" s="74"/>
      <c r="U208" s="74"/>
      <c r="V208" s="74">
        <f t="shared" si="30"/>
        <v>0</v>
      </c>
      <c r="W208" s="75"/>
      <c r="X208" s="75"/>
      <c r="Y208" s="75">
        <f t="shared" si="9"/>
        <v>0</v>
      </c>
      <c r="Z208" s="171"/>
      <c r="AA208" s="171"/>
      <c r="AB208" s="75">
        <f t="shared" si="10"/>
        <v>0</v>
      </c>
      <c r="AC208" s="171"/>
      <c r="AD208" s="171"/>
      <c r="AE208" s="172">
        <f t="shared" si="11"/>
        <v>0</v>
      </c>
      <c r="AF208" s="171"/>
      <c r="AG208" s="171"/>
      <c r="AH208" s="172">
        <f t="shared" si="12"/>
        <v>0</v>
      </c>
      <c r="AI208" s="171"/>
      <c r="AJ208" s="171"/>
      <c r="AK208" s="172">
        <f t="shared" si="13"/>
        <v>0</v>
      </c>
      <c r="AL208" s="171"/>
      <c r="AM208" s="171"/>
      <c r="AN208" s="172">
        <f t="shared" si="14"/>
        <v>0</v>
      </c>
      <c r="AO208" s="171"/>
      <c r="AP208" s="171"/>
      <c r="AQ208" s="69">
        <f t="shared" si="15"/>
        <v>1.0871666666666668</v>
      </c>
    </row>
    <row r="209" spans="1:43" s="29" customFormat="1" ht="15">
      <c r="A209" s="60">
        <f t="shared" si="16"/>
        <v>55</v>
      </c>
      <c r="B209" s="19" t="s">
        <v>59</v>
      </c>
      <c r="C209" s="19" t="s">
        <v>75</v>
      </c>
      <c r="D209" s="57">
        <v>1</v>
      </c>
      <c r="E209" s="57" t="s">
        <v>17</v>
      </c>
      <c r="F209" s="40">
        <v>21</v>
      </c>
      <c r="G209" s="74">
        <f t="shared" si="31"/>
        <v>12.43</v>
      </c>
      <c r="H209" s="77">
        <v>9.2</v>
      </c>
      <c r="I209" s="74">
        <v>3.23</v>
      </c>
      <c r="J209" s="74">
        <f t="shared" si="26"/>
        <v>0</v>
      </c>
      <c r="K209" s="74"/>
      <c r="L209" s="74"/>
      <c r="M209" s="74">
        <f t="shared" si="27"/>
        <v>0</v>
      </c>
      <c r="N209" s="74"/>
      <c r="O209" s="74"/>
      <c r="P209" s="74">
        <f t="shared" si="28"/>
        <v>0</v>
      </c>
      <c r="Q209" s="74"/>
      <c r="R209" s="74"/>
      <c r="S209" s="74">
        <f t="shared" si="29"/>
        <v>0</v>
      </c>
      <c r="T209" s="74"/>
      <c r="U209" s="74"/>
      <c r="V209" s="74">
        <f t="shared" si="30"/>
        <v>0</v>
      </c>
      <c r="W209" s="75"/>
      <c r="X209" s="75"/>
      <c r="Y209" s="75">
        <f t="shared" si="9"/>
        <v>0</v>
      </c>
      <c r="Z209" s="171"/>
      <c r="AA209" s="171"/>
      <c r="AB209" s="75">
        <f t="shared" si="10"/>
        <v>0</v>
      </c>
      <c r="AC209" s="171"/>
      <c r="AD209" s="171"/>
      <c r="AE209" s="172">
        <f t="shared" si="11"/>
        <v>0</v>
      </c>
      <c r="AF209" s="171"/>
      <c r="AG209" s="171"/>
      <c r="AH209" s="172">
        <f t="shared" si="12"/>
        <v>0</v>
      </c>
      <c r="AI209" s="171"/>
      <c r="AJ209" s="171"/>
      <c r="AK209" s="172">
        <f t="shared" si="13"/>
        <v>0</v>
      </c>
      <c r="AL209" s="171"/>
      <c r="AM209" s="171"/>
      <c r="AN209" s="172">
        <f t="shared" si="14"/>
        <v>0</v>
      </c>
      <c r="AO209" s="171"/>
      <c r="AP209" s="171"/>
      <c r="AQ209" s="69">
        <f t="shared" si="15"/>
        <v>0.5919047619047619</v>
      </c>
    </row>
    <row r="210" spans="1:43" s="29" customFormat="1" ht="15">
      <c r="A210" s="60">
        <f t="shared" si="16"/>
        <v>56</v>
      </c>
      <c r="B210" s="19" t="s">
        <v>59</v>
      </c>
      <c r="C210" s="19" t="s">
        <v>75</v>
      </c>
      <c r="D210" s="57">
        <v>4</v>
      </c>
      <c r="E210" s="57"/>
      <c r="F210" s="40">
        <v>26</v>
      </c>
      <c r="G210" s="74">
        <f t="shared" si="31"/>
        <v>26.310000000000002</v>
      </c>
      <c r="H210" s="77">
        <v>5.83</v>
      </c>
      <c r="I210" s="74">
        <v>20.48</v>
      </c>
      <c r="J210" s="74">
        <f t="shared" si="26"/>
        <v>0</v>
      </c>
      <c r="K210" s="74"/>
      <c r="L210" s="74"/>
      <c r="M210" s="74">
        <f t="shared" si="27"/>
        <v>0</v>
      </c>
      <c r="N210" s="74"/>
      <c r="O210" s="74"/>
      <c r="P210" s="74">
        <f t="shared" si="28"/>
        <v>0</v>
      </c>
      <c r="Q210" s="74"/>
      <c r="R210" s="74"/>
      <c r="S210" s="74">
        <f t="shared" si="29"/>
        <v>0</v>
      </c>
      <c r="T210" s="74"/>
      <c r="U210" s="74"/>
      <c r="V210" s="74">
        <f t="shared" si="30"/>
        <v>0</v>
      </c>
      <c r="W210" s="75"/>
      <c r="X210" s="75"/>
      <c r="Y210" s="75">
        <f t="shared" si="9"/>
        <v>0</v>
      </c>
      <c r="Z210" s="168"/>
      <c r="AA210" s="168"/>
      <c r="AB210" s="75">
        <f t="shared" si="10"/>
        <v>0</v>
      </c>
      <c r="AC210" s="168"/>
      <c r="AD210" s="168"/>
      <c r="AE210" s="172">
        <f t="shared" si="11"/>
        <v>0</v>
      </c>
      <c r="AF210" s="168"/>
      <c r="AG210" s="168"/>
      <c r="AH210" s="172">
        <f t="shared" si="12"/>
        <v>0</v>
      </c>
      <c r="AI210" s="168"/>
      <c r="AJ210" s="168"/>
      <c r="AK210" s="172">
        <f t="shared" si="13"/>
        <v>0</v>
      </c>
      <c r="AL210" s="168"/>
      <c r="AM210" s="168"/>
      <c r="AN210" s="172">
        <f t="shared" si="14"/>
        <v>0</v>
      </c>
      <c r="AO210" s="168"/>
      <c r="AP210" s="168"/>
      <c r="AQ210" s="69">
        <f t="shared" si="15"/>
        <v>1.011923076923077</v>
      </c>
    </row>
    <row r="211" spans="1:43" s="29" customFormat="1" ht="15">
      <c r="A211" s="60">
        <f t="shared" si="16"/>
        <v>57</v>
      </c>
      <c r="B211" s="19" t="s">
        <v>59</v>
      </c>
      <c r="C211" s="19" t="s">
        <v>75</v>
      </c>
      <c r="D211" s="57">
        <v>16</v>
      </c>
      <c r="E211" s="57"/>
      <c r="F211" s="40">
        <v>22</v>
      </c>
      <c r="G211" s="74">
        <f t="shared" si="31"/>
        <v>240.03</v>
      </c>
      <c r="H211" s="77">
        <v>73.16</v>
      </c>
      <c r="I211" s="74">
        <v>166.87</v>
      </c>
      <c r="J211" s="74">
        <f t="shared" si="26"/>
        <v>0</v>
      </c>
      <c r="K211" s="74"/>
      <c r="L211" s="74"/>
      <c r="M211" s="74">
        <f t="shared" si="27"/>
        <v>0</v>
      </c>
      <c r="N211" s="74"/>
      <c r="O211" s="74"/>
      <c r="P211" s="74">
        <f t="shared" si="28"/>
        <v>0</v>
      </c>
      <c r="Q211" s="74"/>
      <c r="R211" s="74"/>
      <c r="S211" s="74">
        <f t="shared" si="29"/>
        <v>0</v>
      </c>
      <c r="T211" s="74"/>
      <c r="U211" s="74"/>
      <c r="V211" s="74">
        <f t="shared" si="30"/>
        <v>0</v>
      </c>
      <c r="W211" s="75"/>
      <c r="X211" s="75"/>
      <c r="Y211" s="75">
        <f t="shared" si="9"/>
        <v>0</v>
      </c>
      <c r="Z211" s="172"/>
      <c r="AA211" s="172"/>
      <c r="AB211" s="75">
        <f t="shared" si="10"/>
        <v>0</v>
      </c>
      <c r="AC211" s="172"/>
      <c r="AD211" s="172"/>
      <c r="AE211" s="172">
        <f t="shared" si="11"/>
        <v>0</v>
      </c>
      <c r="AF211" s="172"/>
      <c r="AG211" s="172"/>
      <c r="AH211" s="172">
        <f t="shared" si="12"/>
        <v>0</v>
      </c>
      <c r="AI211" s="172"/>
      <c r="AJ211" s="172"/>
      <c r="AK211" s="172">
        <f t="shared" si="13"/>
        <v>0</v>
      </c>
      <c r="AL211" s="172"/>
      <c r="AM211" s="172"/>
      <c r="AN211" s="172">
        <f t="shared" si="14"/>
        <v>0</v>
      </c>
      <c r="AO211" s="172"/>
      <c r="AP211" s="172"/>
      <c r="AQ211" s="69">
        <f t="shared" si="15"/>
        <v>10.910454545454545</v>
      </c>
    </row>
    <row r="212" spans="1:43" s="29" customFormat="1" ht="15">
      <c r="A212" s="60">
        <f t="shared" si="16"/>
        <v>58</v>
      </c>
      <c r="B212" s="19" t="s">
        <v>59</v>
      </c>
      <c r="C212" s="19" t="s">
        <v>75</v>
      </c>
      <c r="D212" s="57">
        <v>18</v>
      </c>
      <c r="E212" s="57"/>
      <c r="F212" s="25">
        <v>15</v>
      </c>
      <c r="G212" s="74">
        <f aca="true" t="shared" si="32" ref="G212:G217">SUM(H212:I212)</f>
        <v>308.36</v>
      </c>
      <c r="H212" s="77">
        <v>138.95</v>
      </c>
      <c r="I212" s="74">
        <v>169.41</v>
      </c>
      <c r="J212" s="74">
        <f t="shared" si="26"/>
        <v>0</v>
      </c>
      <c r="K212" s="74"/>
      <c r="L212" s="74"/>
      <c r="M212" s="74">
        <f t="shared" si="27"/>
        <v>0</v>
      </c>
      <c r="N212" s="74"/>
      <c r="O212" s="74"/>
      <c r="P212" s="74">
        <f t="shared" si="28"/>
        <v>0</v>
      </c>
      <c r="Q212" s="74"/>
      <c r="R212" s="74"/>
      <c r="S212" s="74">
        <f t="shared" si="29"/>
        <v>0</v>
      </c>
      <c r="T212" s="74"/>
      <c r="U212" s="74"/>
      <c r="V212" s="74">
        <f t="shared" si="30"/>
        <v>0</v>
      </c>
      <c r="W212" s="75"/>
      <c r="X212" s="75"/>
      <c r="Y212" s="75">
        <f t="shared" si="9"/>
        <v>0</v>
      </c>
      <c r="Z212" s="171"/>
      <c r="AA212" s="171"/>
      <c r="AB212" s="75">
        <f t="shared" si="10"/>
        <v>0</v>
      </c>
      <c r="AC212" s="171"/>
      <c r="AD212" s="171"/>
      <c r="AE212" s="172">
        <f t="shared" si="11"/>
        <v>0</v>
      </c>
      <c r="AF212" s="171"/>
      <c r="AG212" s="171"/>
      <c r="AH212" s="172">
        <f t="shared" si="12"/>
        <v>0</v>
      </c>
      <c r="AI212" s="171"/>
      <c r="AJ212" s="171"/>
      <c r="AK212" s="172">
        <f t="shared" si="13"/>
        <v>0</v>
      </c>
      <c r="AL212" s="171"/>
      <c r="AM212" s="171"/>
      <c r="AN212" s="172">
        <f t="shared" si="14"/>
        <v>0</v>
      </c>
      <c r="AO212" s="171"/>
      <c r="AP212" s="171"/>
      <c r="AQ212" s="69">
        <f t="shared" si="15"/>
        <v>20.557333333333336</v>
      </c>
    </row>
    <row r="213" spans="1:43" s="29" customFormat="1" ht="15">
      <c r="A213" s="60">
        <f t="shared" si="16"/>
        <v>59</v>
      </c>
      <c r="B213" s="19" t="s">
        <v>59</v>
      </c>
      <c r="C213" s="19" t="s">
        <v>75</v>
      </c>
      <c r="D213" s="57">
        <v>22</v>
      </c>
      <c r="E213" s="57"/>
      <c r="F213" s="25">
        <v>17</v>
      </c>
      <c r="G213" s="74">
        <f t="shared" si="32"/>
        <v>2.36</v>
      </c>
      <c r="H213" s="77"/>
      <c r="I213" s="74">
        <v>2.36</v>
      </c>
      <c r="J213" s="74">
        <f t="shared" si="26"/>
        <v>0</v>
      </c>
      <c r="K213" s="74"/>
      <c r="L213" s="74"/>
      <c r="M213" s="74">
        <f t="shared" si="27"/>
        <v>0</v>
      </c>
      <c r="N213" s="74"/>
      <c r="O213" s="74"/>
      <c r="P213" s="74">
        <f t="shared" si="28"/>
        <v>0</v>
      </c>
      <c r="Q213" s="74"/>
      <c r="R213" s="74"/>
      <c r="S213" s="74">
        <f t="shared" si="29"/>
        <v>0</v>
      </c>
      <c r="T213" s="74"/>
      <c r="U213" s="74"/>
      <c r="V213" s="74">
        <f t="shared" si="30"/>
        <v>0</v>
      </c>
      <c r="W213" s="75"/>
      <c r="X213" s="75"/>
      <c r="Y213" s="75">
        <f t="shared" si="9"/>
        <v>0</v>
      </c>
      <c r="Z213" s="171"/>
      <c r="AA213" s="171"/>
      <c r="AB213" s="75">
        <f t="shared" si="10"/>
        <v>0</v>
      </c>
      <c r="AC213" s="171"/>
      <c r="AD213" s="171"/>
      <c r="AE213" s="172">
        <f t="shared" si="11"/>
        <v>0</v>
      </c>
      <c r="AF213" s="171"/>
      <c r="AG213" s="171"/>
      <c r="AH213" s="172">
        <f t="shared" si="12"/>
        <v>0</v>
      </c>
      <c r="AI213" s="171"/>
      <c r="AJ213" s="171"/>
      <c r="AK213" s="172">
        <f t="shared" si="13"/>
        <v>0</v>
      </c>
      <c r="AL213" s="171"/>
      <c r="AM213" s="171"/>
      <c r="AN213" s="172">
        <f t="shared" si="14"/>
        <v>0</v>
      </c>
      <c r="AO213" s="171"/>
      <c r="AP213" s="171"/>
      <c r="AQ213" s="69">
        <f t="shared" si="15"/>
        <v>0.1388235294117647</v>
      </c>
    </row>
    <row r="214" spans="1:43" s="29" customFormat="1" ht="15">
      <c r="A214" s="60">
        <f t="shared" si="16"/>
        <v>60</v>
      </c>
      <c r="B214" s="19" t="s">
        <v>59</v>
      </c>
      <c r="C214" s="19" t="s">
        <v>76</v>
      </c>
      <c r="D214" s="57">
        <v>22</v>
      </c>
      <c r="E214" s="57" t="s">
        <v>17</v>
      </c>
      <c r="F214" s="12">
        <v>14</v>
      </c>
      <c r="G214" s="74">
        <f t="shared" si="32"/>
        <v>70.72</v>
      </c>
      <c r="H214" s="77"/>
      <c r="I214" s="74">
        <v>70.72</v>
      </c>
      <c r="J214" s="74">
        <f t="shared" si="26"/>
        <v>0</v>
      </c>
      <c r="K214" s="74"/>
      <c r="L214" s="74"/>
      <c r="M214" s="74">
        <f t="shared" si="27"/>
        <v>0</v>
      </c>
      <c r="N214" s="74"/>
      <c r="O214" s="74"/>
      <c r="P214" s="74">
        <f t="shared" si="28"/>
        <v>0</v>
      </c>
      <c r="Q214" s="74"/>
      <c r="R214" s="74"/>
      <c r="S214" s="74">
        <f t="shared" si="29"/>
        <v>0</v>
      </c>
      <c r="T214" s="74"/>
      <c r="U214" s="74"/>
      <c r="V214" s="74">
        <f t="shared" si="30"/>
        <v>0</v>
      </c>
      <c r="W214" s="75"/>
      <c r="X214" s="75"/>
      <c r="Y214" s="75">
        <f t="shared" si="9"/>
        <v>0</v>
      </c>
      <c r="Z214" s="173"/>
      <c r="AA214" s="173"/>
      <c r="AB214" s="75">
        <f t="shared" si="10"/>
        <v>0</v>
      </c>
      <c r="AC214" s="173"/>
      <c r="AD214" s="173"/>
      <c r="AE214" s="172">
        <f t="shared" si="11"/>
        <v>0</v>
      </c>
      <c r="AF214" s="173"/>
      <c r="AG214" s="173"/>
      <c r="AH214" s="172">
        <f t="shared" si="12"/>
        <v>0</v>
      </c>
      <c r="AI214" s="173"/>
      <c r="AJ214" s="173"/>
      <c r="AK214" s="172">
        <f t="shared" si="13"/>
        <v>0</v>
      </c>
      <c r="AL214" s="173"/>
      <c r="AM214" s="173"/>
      <c r="AN214" s="172">
        <f t="shared" si="14"/>
        <v>0</v>
      </c>
      <c r="AO214" s="173"/>
      <c r="AP214" s="173"/>
      <c r="AQ214" s="69">
        <f t="shared" si="15"/>
        <v>5.051428571428572</v>
      </c>
    </row>
    <row r="215" spans="1:43" s="29" customFormat="1" ht="15">
      <c r="A215" s="60">
        <f t="shared" si="16"/>
        <v>61</v>
      </c>
      <c r="B215" s="19" t="s">
        <v>59</v>
      </c>
      <c r="C215" s="19" t="s">
        <v>77</v>
      </c>
      <c r="D215" s="57">
        <v>16</v>
      </c>
      <c r="E215" s="57"/>
      <c r="F215" s="12">
        <v>12</v>
      </c>
      <c r="G215" s="74">
        <f t="shared" si="32"/>
        <v>20.74</v>
      </c>
      <c r="H215" s="77"/>
      <c r="I215" s="74">
        <v>20.74</v>
      </c>
      <c r="J215" s="74">
        <f t="shared" si="26"/>
        <v>0</v>
      </c>
      <c r="K215" s="74"/>
      <c r="L215" s="74"/>
      <c r="M215" s="74">
        <f t="shared" si="27"/>
        <v>0</v>
      </c>
      <c r="N215" s="74"/>
      <c r="O215" s="74"/>
      <c r="P215" s="74">
        <f t="shared" si="28"/>
        <v>0</v>
      </c>
      <c r="Q215" s="74"/>
      <c r="R215" s="74"/>
      <c r="S215" s="74">
        <f t="shared" si="29"/>
        <v>0</v>
      </c>
      <c r="T215" s="74"/>
      <c r="U215" s="74"/>
      <c r="V215" s="74">
        <f t="shared" si="30"/>
        <v>0</v>
      </c>
      <c r="W215" s="75"/>
      <c r="X215" s="75"/>
      <c r="Y215" s="75">
        <f t="shared" si="9"/>
        <v>0</v>
      </c>
      <c r="Z215" s="173"/>
      <c r="AA215" s="173"/>
      <c r="AB215" s="75">
        <f t="shared" si="10"/>
        <v>0</v>
      </c>
      <c r="AC215" s="173"/>
      <c r="AD215" s="173"/>
      <c r="AE215" s="172">
        <f t="shared" si="11"/>
        <v>0</v>
      </c>
      <c r="AF215" s="173"/>
      <c r="AG215" s="173"/>
      <c r="AH215" s="172">
        <f t="shared" si="12"/>
        <v>0</v>
      </c>
      <c r="AI215" s="173"/>
      <c r="AJ215" s="173"/>
      <c r="AK215" s="172">
        <f t="shared" si="13"/>
        <v>0</v>
      </c>
      <c r="AL215" s="173"/>
      <c r="AM215" s="173"/>
      <c r="AN215" s="172">
        <f t="shared" si="14"/>
        <v>0</v>
      </c>
      <c r="AO215" s="173"/>
      <c r="AP215" s="173"/>
      <c r="AQ215" s="69">
        <f t="shared" si="15"/>
        <v>1.7283333333333333</v>
      </c>
    </row>
    <row r="216" spans="1:43" s="29" customFormat="1" ht="15">
      <c r="A216" s="60">
        <f t="shared" si="16"/>
        <v>62</v>
      </c>
      <c r="B216" s="19" t="s">
        <v>59</v>
      </c>
      <c r="C216" s="19" t="s">
        <v>77</v>
      </c>
      <c r="D216" s="57">
        <v>18</v>
      </c>
      <c r="E216" s="57"/>
      <c r="F216" s="12">
        <v>12</v>
      </c>
      <c r="G216" s="74">
        <f t="shared" si="32"/>
        <v>-0.05</v>
      </c>
      <c r="H216" s="77"/>
      <c r="I216" s="74">
        <v>-0.05</v>
      </c>
      <c r="J216" s="74">
        <f t="shared" si="26"/>
        <v>0</v>
      </c>
      <c r="K216" s="74"/>
      <c r="L216" s="74"/>
      <c r="M216" s="74">
        <f t="shared" si="27"/>
        <v>0</v>
      </c>
      <c r="N216" s="74"/>
      <c r="O216" s="74"/>
      <c r="P216" s="74">
        <f t="shared" si="28"/>
        <v>0</v>
      </c>
      <c r="Q216" s="74"/>
      <c r="R216" s="74"/>
      <c r="S216" s="74">
        <f t="shared" si="29"/>
        <v>0</v>
      </c>
      <c r="T216" s="74"/>
      <c r="U216" s="74"/>
      <c r="V216" s="74">
        <f t="shared" si="30"/>
        <v>0</v>
      </c>
      <c r="W216" s="75"/>
      <c r="X216" s="75"/>
      <c r="Y216" s="75">
        <f t="shared" si="9"/>
        <v>0</v>
      </c>
      <c r="Z216" s="173"/>
      <c r="AA216" s="173"/>
      <c r="AB216" s="75">
        <f t="shared" si="10"/>
        <v>0</v>
      </c>
      <c r="AC216" s="173"/>
      <c r="AD216" s="173"/>
      <c r="AE216" s="172">
        <f t="shared" si="11"/>
        <v>0</v>
      </c>
      <c r="AF216" s="173"/>
      <c r="AG216" s="173"/>
      <c r="AH216" s="172">
        <f t="shared" si="12"/>
        <v>0</v>
      </c>
      <c r="AI216" s="173"/>
      <c r="AJ216" s="173"/>
      <c r="AK216" s="172">
        <f t="shared" si="13"/>
        <v>0</v>
      </c>
      <c r="AL216" s="173"/>
      <c r="AM216" s="173"/>
      <c r="AN216" s="172">
        <f t="shared" si="14"/>
        <v>0</v>
      </c>
      <c r="AO216" s="173"/>
      <c r="AP216" s="173"/>
      <c r="AQ216" s="69">
        <f t="shared" si="15"/>
        <v>-0.004166666666666667</v>
      </c>
    </row>
    <row r="217" spans="1:43" s="20" customFormat="1" ht="15">
      <c r="A217" s="60">
        <f t="shared" si="16"/>
        <v>63</v>
      </c>
      <c r="B217" s="19" t="s">
        <v>59</v>
      </c>
      <c r="C217" s="19" t="s">
        <v>77</v>
      </c>
      <c r="D217" s="57">
        <v>45</v>
      </c>
      <c r="E217" s="57"/>
      <c r="F217" s="59">
        <f>'[2]МКД'!$H$256</f>
        <v>12</v>
      </c>
      <c r="G217" s="74">
        <f t="shared" si="32"/>
        <v>47</v>
      </c>
      <c r="H217" s="77">
        <v>41.6</v>
      </c>
      <c r="I217" s="74">
        <v>5.4</v>
      </c>
      <c r="J217" s="74">
        <f>SUM(K217:L217)</f>
        <v>0</v>
      </c>
      <c r="K217" s="74"/>
      <c r="L217" s="74"/>
      <c r="M217" s="74">
        <f>SUM(N217:O217)</f>
        <v>0</v>
      </c>
      <c r="N217" s="74"/>
      <c r="O217" s="74"/>
      <c r="P217" s="74">
        <f>SUM(Q217:R217)</f>
        <v>0</v>
      </c>
      <c r="Q217" s="74"/>
      <c r="R217" s="74"/>
      <c r="S217" s="74">
        <f>SUM(T217:U217)</f>
        <v>0</v>
      </c>
      <c r="T217" s="74"/>
      <c r="U217" s="74"/>
      <c r="V217" s="74">
        <f>SUM(W217:X217)</f>
        <v>0</v>
      </c>
      <c r="W217" s="75"/>
      <c r="X217" s="75"/>
      <c r="Y217" s="75">
        <f t="shared" si="9"/>
        <v>0</v>
      </c>
      <c r="Z217" s="173"/>
      <c r="AA217" s="173"/>
      <c r="AB217" s="75">
        <f t="shared" si="10"/>
        <v>0</v>
      </c>
      <c r="AC217" s="173"/>
      <c r="AD217" s="173"/>
      <c r="AE217" s="172">
        <f t="shared" si="11"/>
        <v>0</v>
      </c>
      <c r="AF217" s="173"/>
      <c r="AG217" s="173"/>
      <c r="AH217" s="172">
        <f t="shared" si="12"/>
        <v>0</v>
      </c>
      <c r="AI217" s="173"/>
      <c r="AJ217" s="173"/>
      <c r="AK217" s="172">
        <f t="shared" si="13"/>
        <v>0</v>
      </c>
      <c r="AL217" s="173"/>
      <c r="AM217" s="173"/>
      <c r="AN217" s="172">
        <f t="shared" si="14"/>
        <v>0</v>
      </c>
      <c r="AO217" s="173"/>
      <c r="AP217" s="173"/>
      <c r="AQ217" s="69">
        <f t="shared" si="15"/>
        <v>3.9166666666666665</v>
      </c>
    </row>
    <row r="218" spans="1:43" s="5" customFormat="1" ht="15">
      <c r="A218" s="4"/>
      <c r="B218" s="23" t="s">
        <v>8</v>
      </c>
      <c r="C218" s="13"/>
      <c r="D218" s="55"/>
      <c r="E218" s="55"/>
      <c r="F218" s="55">
        <f aca="true" t="shared" si="33" ref="F218:AP218">SUM(F155:F217)</f>
        <v>1183</v>
      </c>
      <c r="G218" s="70">
        <f t="shared" si="33"/>
        <v>10947.710000000001</v>
      </c>
      <c r="H218" s="70">
        <f t="shared" si="33"/>
        <v>4161.06</v>
      </c>
      <c r="I218" s="70">
        <f t="shared" si="33"/>
        <v>6786.649999999997</v>
      </c>
      <c r="J218" s="70">
        <f t="shared" si="33"/>
        <v>0</v>
      </c>
      <c r="K218" s="70">
        <f t="shared" si="33"/>
        <v>0</v>
      </c>
      <c r="L218" s="70">
        <f t="shared" si="33"/>
        <v>0</v>
      </c>
      <c r="M218" s="70">
        <f t="shared" si="33"/>
        <v>0</v>
      </c>
      <c r="N218" s="70">
        <f t="shared" si="33"/>
        <v>0</v>
      </c>
      <c r="O218" s="70">
        <f t="shared" si="33"/>
        <v>0</v>
      </c>
      <c r="P218" s="70">
        <f t="shared" si="33"/>
        <v>0</v>
      </c>
      <c r="Q218" s="70">
        <f t="shared" si="33"/>
        <v>0</v>
      </c>
      <c r="R218" s="70">
        <f t="shared" si="33"/>
        <v>0</v>
      </c>
      <c r="S218" s="70">
        <f t="shared" si="33"/>
        <v>0</v>
      </c>
      <c r="T218" s="70">
        <f t="shared" si="33"/>
        <v>0</v>
      </c>
      <c r="U218" s="70">
        <f t="shared" si="33"/>
        <v>0</v>
      </c>
      <c r="V218" s="70">
        <f t="shared" si="33"/>
        <v>0</v>
      </c>
      <c r="W218" s="70">
        <f t="shared" si="33"/>
        <v>0</v>
      </c>
      <c r="X218" s="70">
        <f t="shared" si="33"/>
        <v>0</v>
      </c>
      <c r="Y218" s="70">
        <f t="shared" si="33"/>
        <v>0</v>
      </c>
      <c r="Z218" s="70">
        <f t="shared" si="33"/>
        <v>0</v>
      </c>
      <c r="AA218" s="70">
        <f t="shared" si="33"/>
        <v>0</v>
      </c>
      <c r="AB218" s="70">
        <f t="shared" si="33"/>
        <v>0</v>
      </c>
      <c r="AC218" s="70">
        <f t="shared" si="33"/>
        <v>0</v>
      </c>
      <c r="AD218" s="70">
        <f t="shared" si="33"/>
        <v>0</v>
      </c>
      <c r="AE218" s="70">
        <f t="shared" si="33"/>
        <v>0</v>
      </c>
      <c r="AF218" s="70">
        <f t="shared" si="33"/>
        <v>0</v>
      </c>
      <c r="AG218" s="70">
        <f t="shared" si="33"/>
        <v>0</v>
      </c>
      <c r="AH218" s="70">
        <f t="shared" si="33"/>
        <v>0</v>
      </c>
      <c r="AI218" s="70">
        <f t="shared" si="33"/>
        <v>0</v>
      </c>
      <c r="AJ218" s="70">
        <f t="shared" si="33"/>
        <v>0</v>
      </c>
      <c r="AK218" s="70">
        <f t="shared" si="33"/>
        <v>0</v>
      </c>
      <c r="AL218" s="70">
        <f t="shared" si="33"/>
        <v>0</v>
      </c>
      <c r="AM218" s="70">
        <f t="shared" si="33"/>
        <v>0</v>
      </c>
      <c r="AN218" s="70">
        <f t="shared" si="33"/>
        <v>0</v>
      </c>
      <c r="AO218" s="70">
        <f t="shared" si="33"/>
        <v>0</v>
      </c>
      <c r="AP218" s="70">
        <f t="shared" si="33"/>
        <v>0</v>
      </c>
      <c r="AQ218" s="71"/>
    </row>
    <row r="219" spans="1:2" ht="15">
      <c r="A219" s="31"/>
      <c r="B219" s="53"/>
    </row>
    <row r="220" spans="28:40" ht="15">
      <c r="AB220"/>
      <c r="AN220" s="2"/>
    </row>
    <row r="222" ht="15">
      <c r="H222" s="72" t="s">
        <v>116</v>
      </c>
    </row>
  </sheetData>
  <sheetProtection/>
  <mergeCells count="48">
    <mergeCell ref="AI5:AJ5"/>
    <mergeCell ref="A1:AJ1"/>
    <mergeCell ref="A4:A6"/>
    <mergeCell ref="B4:B6"/>
    <mergeCell ref="C4:E4"/>
    <mergeCell ref="D5:D6"/>
    <mergeCell ref="F4:F6"/>
    <mergeCell ref="AB5:AB6"/>
    <mergeCell ref="G4:I4"/>
    <mergeCell ref="V5:V6"/>
    <mergeCell ref="M4:O4"/>
    <mergeCell ref="J4:L4"/>
    <mergeCell ref="J5:J6"/>
    <mergeCell ref="Z5:AA5"/>
    <mergeCell ref="K5:L5"/>
    <mergeCell ref="M5:M6"/>
    <mergeCell ref="V4:X4"/>
    <mergeCell ref="Y4:AA4"/>
    <mergeCell ref="C2:F2"/>
    <mergeCell ref="G2:AJ2"/>
    <mergeCell ref="AK4:AM4"/>
    <mergeCell ref="P4:R4"/>
    <mergeCell ref="S5:S6"/>
    <mergeCell ref="S4:U4"/>
    <mergeCell ref="T5:U5"/>
    <mergeCell ref="AE4:AG4"/>
    <mergeCell ref="W5:X5"/>
    <mergeCell ref="Q5:R5"/>
    <mergeCell ref="A154:AQ154"/>
    <mergeCell ref="C5:C6"/>
    <mergeCell ref="G5:G6"/>
    <mergeCell ref="E5:E6"/>
    <mergeCell ref="H5:I5"/>
    <mergeCell ref="AE5:AE6"/>
    <mergeCell ref="AF5:AG5"/>
    <mergeCell ref="Y5:Y6"/>
    <mergeCell ref="N5:O5"/>
    <mergeCell ref="P5:P6"/>
    <mergeCell ref="AB4:AD4"/>
    <mergeCell ref="AN4:AP4"/>
    <mergeCell ref="AN5:AN6"/>
    <mergeCell ref="AO5:AP5"/>
    <mergeCell ref="AQ4:AQ6"/>
    <mergeCell ref="AK5:AK6"/>
    <mergeCell ref="AL5:AM5"/>
    <mergeCell ref="AC5:AD5"/>
    <mergeCell ref="AH4:AJ4"/>
    <mergeCell ref="AH5:AH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0" r:id="rId1"/>
  <rowBreaks count="2" manualBreakCount="2">
    <brk id="153" max="40" man="1"/>
    <brk id="218" max="13" man="1"/>
  </rowBreaks>
  <ignoredErrors>
    <ignoredError sqref="H218:I218 L2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5.00390625" style="78" customWidth="1"/>
    <col min="2" max="2" width="18.57421875" style="78" customWidth="1"/>
    <col min="3" max="3" width="14.57421875" style="79" customWidth="1"/>
    <col min="4" max="5" width="9.140625" style="80" customWidth="1"/>
    <col min="6" max="6" width="12.57421875" style="92" customWidth="1"/>
    <col min="7" max="9" width="12.8515625" style="99" customWidth="1"/>
    <col min="10" max="10" width="12.8515625" style="78" customWidth="1"/>
    <col min="11" max="16384" width="9.140625" style="78" customWidth="1"/>
  </cols>
  <sheetData>
    <row r="1" spans="1:9" ht="15">
      <c r="A1" s="267" t="s">
        <v>10</v>
      </c>
      <c r="B1" s="267"/>
      <c r="C1" s="267"/>
      <c r="D1" s="267"/>
      <c r="E1" s="267"/>
      <c r="F1" s="267"/>
      <c r="G1" s="267"/>
      <c r="H1" s="267"/>
      <c r="I1" s="267"/>
    </row>
    <row r="2" spans="3:9" ht="15">
      <c r="C2" s="268"/>
      <c r="D2" s="268"/>
      <c r="E2" s="268"/>
      <c r="F2" s="268"/>
      <c r="G2" s="268"/>
      <c r="H2" s="268"/>
      <c r="I2" s="268"/>
    </row>
    <row r="3" ht="15" customHeight="1">
      <c r="J3" s="99" t="s">
        <v>9</v>
      </c>
    </row>
    <row r="4" spans="1:10" ht="29.25" customHeight="1">
      <c r="A4" s="258" t="s">
        <v>0</v>
      </c>
      <c r="B4" s="258" t="s">
        <v>12</v>
      </c>
      <c r="C4" s="258" t="s">
        <v>1</v>
      </c>
      <c r="D4" s="258"/>
      <c r="E4" s="258"/>
      <c r="F4" s="275" t="s">
        <v>61</v>
      </c>
      <c r="G4" s="269" t="s">
        <v>124</v>
      </c>
      <c r="H4" s="269"/>
      <c r="I4" s="269"/>
      <c r="J4" s="272" t="s">
        <v>85</v>
      </c>
    </row>
    <row r="5" spans="1:10" ht="13.5" customHeight="1">
      <c r="A5" s="258"/>
      <c r="B5" s="258"/>
      <c r="C5" s="264" t="s">
        <v>2</v>
      </c>
      <c r="D5" s="258" t="s">
        <v>3</v>
      </c>
      <c r="E5" s="258" t="s">
        <v>4</v>
      </c>
      <c r="F5" s="275"/>
      <c r="G5" s="270" t="s">
        <v>5</v>
      </c>
      <c r="H5" s="276" t="s">
        <v>11</v>
      </c>
      <c r="I5" s="277"/>
      <c r="J5" s="273"/>
    </row>
    <row r="6" spans="1:10" ht="48.75" customHeight="1">
      <c r="A6" s="258"/>
      <c r="B6" s="258"/>
      <c r="C6" s="266"/>
      <c r="D6" s="258"/>
      <c r="E6" s="258"/>
      <c r="F6" s="275"/>
      <c r="G6" s="271"/>
      <c r="H6" s="100" t="s">
        <v>6</v>
      </c>
      <c r="I6" s="100" t="s">
        <v>7</v>
      </c>
      <c r="J6" s="274"/>
    </row>
    <row r="7" spans="1:10" ht="15" customHeight="1">
      <c r="A7" s="57">
        <v>1</v>
      </c>
      <c r="B7" s="82" t="s">
        <v>13</v>
      </c>
      <c r="C7" s="83" t="s">
        <v>19</v>
      </c>
      <c r="D7" s="84">
        <v>14</v>
      </c>
      <c r="E7" s="84"/>
      <c r="F7" s="84">
        <v>96</v>
      </c>
      <c r="G7" s="93">
        <f>H7+I7</f>
        <v>1848.6</v>
      </c>
      <c r="H7" s="100">
        <v>1047.3</v>
      </c>
      <c r="I7" s="100">
        <v>801.3</v>
      </c>
      <c r="J7" s="211">
        <f>G7/F7</f>
        <v>19.256249999999998</v>
      </c>
    </row>
    <row r="8" spans="1:10" ht="15" customHeight="1">
      <c r="A8" s="57">
        <v>2</v>
      </c>
      <c r="B8" s="82" t="s">
        <v>13</v>
      </c>
      <c r="C8" s="82" t="s">
        <v>16</v>
      </c>
      <c r="D8" s="81">
        <v>19</v>
      </c>
      <c r="E8" s="81"/>
      <c r="F8" s="81">
        <v>58</v>
      </c>
      <c r="G8" s="93">
        <f aca="true" t="shared" si="0" ref="G8:G15">H8+I8</f>
        <v>564.4</v>
      </c>
      <c r="H8" s="100">
        <v>522.6</v>
      </c>
      <c r="I8" s="100">
        <v>41.8</v>
      </c>
      <c r="J8" s="211">
        <f aca="true" t="shared" si="1" ref="J8:J15">G8/F8</f>
        <v>9.73103448275862</v>
      </c>
    </row>
    <row r="9" spans="1:10" ht="15" customHeight="1">
      <c r="A9" s="57">
        <v>3</v>
      </c>
      <c r="B9" s="82" t="s">
        <v>13</v>
      </c>
      <c r="C9" s="83" t="s">
        <v>16</v>
      </c>
      <c r="D9" s="84">
        <v>21</v>
      </c>
      <c r="E9" s="84" t="s">
        <v>17</v>
      </c>
      <c r="F9" s="84">
        <v>98</v>
      </c>
      <c r="G9" s="93">
        <f t="shared" si="0"/>
        <v>1958.3</v>
      </c>
      <c r="H9" s="100">
        <v>1563.8</v>
      </c>
      <c r="I9" s="100">
        <v>394.5</v>
      </c>
      <c r="J9" s="211">
        <f t="shared" si="1"/>
        <v>19.98265306122449</v>
      </c>
    </row>
    <row r="10" spans="1:10" ht="15" customHeight="1">
      <c r="A10" s="57">
        <v>4</v>
      </c>
      <c r="B10" s="82" t="s">
        <v>13</v>
      </c>
      <c r="C10" s="83" t="s">
        <v>16</v>
      </c>
      <c r="D10" s="84">
        <v>33</v>
      </c>
      <c r="E10" s="84" t="s">
        <v>18</v>
      </c>
      <c r="F10" s="84">
        <v>79</v>
      </c>
      <c r="G10" s="93">
        <f t="shared" si="0"/>
        <v>528.1</v>
      </c>
      <c r="H10" s="100">
        <v>517.5</v>
      </c>
      <c r="I10" s="100">
        <v>10.6</v>
      </c>
      <c r="J10" s="211">
        <f t="shared" si="1"/>
        <v>6.684810126582279</v>
      </c>
    </row>
    <row r="11" spans="1:10" ht="15" customHeight="1">
      <c r="A11" s="57">
        <v>5</v>
      </c>
      <c r="B11" s="82" t="s">
        <v>13</v>
      </c>
      <c r="C11" s="83" t="s">
        <v>16</v>
      </c>
      <c r="D11" s="84">
        <v>35</v>
      </c>
      <c r="E11" s="84" t="s">
        <v>18</v>
      </c>
      <c r="F11" s="84">
        <v>99</v>
      </c>
      <c r="G11" s="93">
        <f t="shared" si="0"/>
        <v>522</v>
      </c>
      <c r="H11" s="100">
        <v>519.7</v>
      </c>
      <c r="I11" s="100">
        <v>2.3</v>
      </c>
      <c r="J11" s="211">
        <f t="shared" si="1"/>
        <v>5.2727272727272725</v>
      </c>
    </row>
    <row r="12" spans="1:10" ht="15" customHeight="1">
      <c r="A12" s="57">
        <v>6</v>
      </c>
      <c r="B12" s="82" t="s">
        <v>13</v>
      </c>
      <c r="C12" s="82" t="s">
        <v>14</v>
      </c>
      <c r="D12" s="81">
        <v>8</v>
      </c>
      <c r="E12" s="81"/>
      <c r="F12" s="81">
        <v>227</v>
      </c>
      <c r="G12" s="93">
        <f t="shared" si="0"/>
        <v>1615.4</v>
      </c>
      <c r="H12" s="100">
        <v>1558.7</v>
      </c>
      <c r="I12" s="100">
        <v>56.7</v>
      </c>
      <c r="J12" s="211">
        <f t="shared" si="1"/>
        <v>7.116299559471366</v>
      </c>
    </row>
    <row r="13" spans="1:10" ht="15" customHeight="1">
      <c r="A13" s="57">
        <v>7</v>
      </c>
      <c r="B13" s="82" t="s">
        <v>13</v>
      </c>
      <c r="C13" s="82" t="s">
        <v>14</v>
      </c>
      <c r="D13" s="81">
        <v>10</v>
      </c>
      <c r="E13" s="81"/>
      <c r="F13" s="81">
        <v>149</v>
      </c>
      <c r="G13" s="93">
        <f t="shared" si="0"/>
        <v>1947</v>
      </c>
      <c r="H13" s="100">
        <v>1515.1</v>
      </c>
      <c r="I13" s="100">
        <v>431.9</v>
      </c>
      <c r="J13" s="211">
        <f t="shared" si="1"/>
        <v>13.06711409395973</v>
      </c>
    </row>
    <row r="14" spans="1:10" ht="15">
      <c r="A14" s="81">
        <v>8</v>
      </c>
      <c r="B14" s="82" t="s">
        <v>13</v>
      </c>
      <c r="C14" s="83" t="s">
        <v>20</v>
      </c>
      <c r="D14" s="84">
        <v>7</v>
      </c>
      <c r="E14" s="84"/>
      <c r="F14" s="84">
        <v>177</v>
      </c>
      <c r="G14" s="93">
        <f t="shared" si="0"/>
        <v>1677.1</v>
      </c>
      <c r="H14" s="93">
        <v>1245.7</v>
      </c>
      <c r="I14" s="93">
        <v>431.4</v>
      </c>
      <c r="J14" s="211">
        <f t="shared" si="1"/>
        <v>9.475141242937852</v>
      </c>
    </row>
    <row r="15" spans="1:10" ht="15">
      <c r="A15" s="81">
        <v>9</v>
      </c>
      <c r="B15" s="82" t="s">
        <v>13</v>
      </c>
      <c r="C15" s="82" t="s">
        <v>15</v>
      </c>
      <c r="D15" s="81">
        <v>7</v>
      </c>
      <c r="E15" s="81"/>
      <c r="F15" s="81">
        <v>70</v>
      </c>
      <c r="G15" s="93">
        <f t="shared" si="0"/>
        <v>531.4</v>
      </c>
      <c r="H15" s="93">
        <v>526</v>
      </c>
      <c r="I15" s="93">
        <v>5.4</v>
      </c>
      <c r="J15" s="211">
        <f t="shared" si="1"/>
        <v>7.591428571428571</v>
      </c>
    </row>
    <row r="16" spans="1:10" s="5" customFormat="1" ht="15">
      <c r="A16" s="3"/>
      <c r="B16" s="3" t="s">
        <v>8</v>
      </c>
      <c r="C16" s="85"/>
      <c r="D16" s="55"/>
      <c r="E16" s="55"/>
      <c r="F16" s="86">
        <f>SUM(F7:F15)</f>
        <v>1053</v>
      </c>
      <c r="G16" s="94">
        <f>SUM(G7:G15)</f>
        <v>11192.300000000001</v>
      </c>
      <c r="H16" s="94">
        <f>SUM(H7:H15)</f>
        <v>9016.4</v>
      </c>
      <c r="I16" s="94">
        <f>SUM(I7:I15)</f>
        <v>2175.9</v>
      </c>
      <c r="J16" s="95"/>
    </row>
    <row r="17" spans="1:10" ht="15">
      <c r="A17" s="278" t="s">
        <v>91</v>
      </c>
      <c r="B17" s="279"/>
      <c r="C17" s="279"/>
      <c r="D17" s="279"/>
      <c r="E17" s="279"/>
      <c r="F17" s="279"/>
      <c r="G17" s="279"/>
      <c r="H17" s="279"/>
      <c r="I17" s="279"/>
      <c r="J17" s="279"/>
    </row>
    <row r="18" spans="1:10" s="87" customFormat="1" ht="15">
      <c r="A18" s="81">
        <v>1</v>
      </c>
      <c r="B18" s="236" t="s">
        <v>13</v>
      </c>
      <c r="C18" s="83" t="s">
        <v>21</v>
      </c>
      <c r="D18" s="84">
        <v>6</v>
      </c>
      <c r="E18" s="84"/>
      <c r="F18" s="84">
        <v>12</v>
      </c>
      <c r="G18" s="96">
        <f>H18+I18</f>
        <v>68.2</v>
      </c>
      <c r="H18" s="96">
        <v>25.7</v>
      </c>
      <c r="I18" s="96">
        <v>42.5</v>
      </c>
      <c r="J18" s="179">
        <f>G18/F18</f>
        <v>5.683333333333334</v>
      </c>
    </row>
    <row r="19" spans="1:10" s="87" customFormat="1" ht="15">
      <c r="A19" s="81">
        <f>A18+1</f>
        <v>2</v>
      </c>
      <c r="B19" s="236" t="s">
        <v>13</v>
      </c>
      <c r="C19" s="83" t="s">
        <v>22</v>
      </c>
      <c r="D19" s="84">
        <v>12</v>
      </c>
      <c r="E19" s="84"/>
      <c r="F19" s="84">
        <v>8</v>
      </c>
      <c r="G19" s="96">
        <f>H19+I19</f>
        <v>48.2</v>
      </c>
      <c r="H19" s="96">
        <v>47.2</v>
      </c>
      <c r="I19" s="96">
        <v>1</v>
      </c>
      <c r="J19" s="179">
        <f aca="true" t="shared" si="2" ref="J19:J41">G19/F19</f>
        <v>6.025</v>
      </c>
    </row>
    <row r="20" spans="1:10" s="87" customFormat="1" ht="15">
      <c r="A20" s="81">
        <f>A19+1</f>
        <v>3</v>
      </c>
      <c r="B20" s="236" t="s">
        <v>13</v>
      </c>
      <c r="C20" s="83" t="s">
        <v>22</v>
      </c>
      <c r="D20" s="84">
        <v>14</v>
      </c>
      <c r="E20" s="84"/>
      <c r="F20" s="84">
        <v>8</v>
      </c>
      <c r="G20" s="96">
        <f>H20+I20</f>
        <v>21.8</v>
      </c>
      <c r="H20" s="96">
        <v>21.8</v>
      </c>
      <c r="I20" s="96"/>
      <c r="J20" s="179">
        <f t="shared" si="2"/>
        <v>2.725</v>
      </c>
    </row>
    <row r="21" spans="1:10" s="87" customFormat="1" ht="15">
      <c r="A21" s="81">
        <v>4</v>
      </c>
      <c r="B21" s="82" t="s">
        <v>13</v>
      </c>
      <c r="C21" s="83" t="s">
        <v>32</v>
      </c>
      <c r="D21" s="84">
        <v>18</v>
      </c>
      <c r="E21" s="84"/>
      <c r="F21" s="84">
        <v>5</v>
      </c>
      <c r="G21" s="96">
        <f aca="true" t="shared" si="3" ref="G21:G38">H21+I21</f>
        <v>0.1</v>
      </c>
      <c r="H21" s="96"/>
      <c r="I21" s="96">
        <v>0.1</v>
      </c>
      <c r="J21" s="179">
        <f t="shared" si="2"/>
        <v>0.02</v>
      </c>
    </row>
    <row r="22" spans="1:10" s="87" customFormat="1" ht="15">
      <c r="A22" s="81">
        <v>5</v>
      </c>
      <c r="B22" s="82" t="s">
        <v>13</v>
      </c>
      <c r="C22" s="83" t="s">
        <v>33</v>
      </c>
      <c r="D22" s="84">
        <v>30</v>
      </c>
      <c r="E22" s="84"/>
      <c r="F22" s="84">
        <v>19</v>
      </c>
      <c r="G22" s="96">
        <f t="shared" si="3"/>
        <v>262.8</v>
      </c>
      <c r="H22" s="96">
        <v>74.5</v>
      </c>
      <c r="I22" s="96">
        <v>188.3</v>
      </c>
      <c r="J22" s="179">
        <f t="shared" si="2"/>
        <v>13.831578947368422</v>
      </c>
    </row>
    <row r="23" spans="1:10" s="87" customFormat="1" ht="15">
      <c r="A23" s="81">
        <v>6</v>
      </c>
      <c r="B23" s="82" t="s">
        <v>13</v>
      </c>
      <c r="C23" s="83" t="s">
        <v>33</v>
      </c>
      <c r="D23" s="84">
        <v>32</v>
      </c>
      <c r="E23" s="84"/>
      <c r="F23" s="84">
        <v>12</v>
      </c>
      <c r="G23" s="96">
        <f t="shared" si="3"/>
        <v>43.400000000000006</v>
      </c>
      <c r="H23" s="96">
        <v>19.8</v>
      </c>
      <c r="I23" s="96">
        <v>23.6</v>
      </c>
      <c r="J23" s="179">
        <f t="shared" si="2"/>
        <v>3.616666666666667</v>
      </c>
    </row>
    <row r="24" spans="1:10" s="87" customFormat="1" ht="15">
      <c r="A24" s="81">
        <v>7</v>
      </c>
      <c r="B24" s="82" t="s">
        <v>13</v>
      </c>
      <c r="C24" s="83" t="s">
        <v>38</v>
      </c>
      <c r="D24" s="84">
        <v>20</v>
      </c>
      <c r="E24" s="84"/>
      <c r="F24" s="84">
        <v>72</v>
      </c>
      <c r="G24" s="96">
        <f t="shared" si="3"/>
        <v>381</v>
      </c>
      <c r="H24" s="96">
        <v>169</v>
      </c>
      <c r="I24" s="96">
        <v>212</v>
      </c>
      <c r="J24" s="179">
        <f t="shared" si="2"/>
        <v>5.291666666666667</v>
      </c>
    </row>
    <row r="25" spans="1:10" s="87" customFormat="1" ht="15">
      <c r="A25" s="81">
        <v>8</v>
      </c>
      <c r="B25" s="82" t="s">
        <v>13</v>
      </c>
      <c r="C25" s="83" t="s">
        <v>112</v>
      </c>
      <c r="D25" s="84">
        <v>2</v>
      </c>
      <c r="E25" s="84"/>
      <c r="F25" s="84">
        <v>31</v>
      </c>
      <c r="G25" s="96">
        <f t="shared" si="3"/>
        <v>271.8</v>
      </c>
      <c r="H25" s="96">
        <v>271.8</v>
      </c>
      <c r="I25" s="96"/>
      <c r="J25" s="179">
        <f t="shared" si="2"/>
        <v>8.76774193548387</v>
      </c>
    </row>
    <row r="26" spans="1:10" s="87" customFormat="1" ht="15">
      <c r="A26" s="81">
        <v>9</v>
      </c>
      <c r="B26" s="236" t="s">
        <v>13</v>
      </c>
      <c r="C26" s="83" t="s">
        <v>35</v>
      </c>
      <c r="D26" s="84">
        <v>6</v>
      </c>
      <c r="E26" s="84"/>
      <c r="F26" s="84">
        <v>12</v>
      </c>
      <c r="G26" s="96">
        <f t="shared" si="3"/>
        <v>289.79999999999995</v>
      </c>
      <c r="H26" s="96">
        <v>106.1</v>
      </c>
      <c r="I26" s="96">
        <v>183.7</v>
      </c>
      <c r="J26" s="179">
        <f t="shared" si="2"/>
        <v>24.149999999999995</v>
      </c>
    </row>
    <row r="27" spans="1:10" s="87" customFormat="1" ht="15">
      <c r="A27" s="81">
        <v>10</v>
      </c>
      <c r="B27" s="236" t="s">
        <v>13</v>
      </c>
      <c r="C27" s="83" t="s">
        <v>35</v>
      </c>
      <c r="D27" s="84">
        <v>12</v>
      </c>
      <c r="E27" s="84"/>
      <c r="F27" s="84">
        <v>12</v>
      </c>
      <c r="G27" s="96">
        <f t="shared" si="3"/>
        <v>278.09999999999997</v>
      </c>
      <c r="H27" s="96">
        <v>47.4</v>
      </c>
      <c r="I27" s="96">
        <v>230.7</v>
      </c>
      <c r="J27" s="179">
        <f t="shared" si="2"/>
        <v>23.174999999999997</v>
      </c>
    </row>
    <row r="28" spans="1:10" s="87" customFormat="1" ht="15">
      <c r="A28" s="81">
        <v>11</v>
      </c>
      <c r="B28" s="82" t="s">
        <v>13</v>
      </c>
      <c r="C28" s="83" t="s">
        <v>24</v>
      </c>
      <c r="D28" s="84">
        <v>20</v>
      </c>
      <c r="E28" s="84"/>
      <c r="F28" s="84">
        <v>24</v>
      </c>
      <c r="G28" s="96">
        <f t="shared" si="3"/>
        <v>153.5</v>
      </c>
      <c r="H28" s="96">
        <v>39.6</v>
      </c>
      <c r="I28" s="96">
        <v>113.9</v>
      </c>
      <c r="J28" s="179">
        <f t="shared" si="2"/>
        <v>6.395833333333333</v>
      </c>
    </row>
    <row r="29" spans="1:10" ht="15">
      <c r="A29" s="81">
        <v>12</v>
      </c>
      <c r="B29" s="82" t="s">
        <v>13</v>
      </c>
      <c r="C29" s="83" t="s">
        <v>30</v>
      </c>
      <c r="D29" s="84">
        <v>25</v>
      </c>
      <c r="E29" s="84"/>
      <c r="F29" s="84">
        <v>8</v>
      </c>
      <c r="G29" s="96">
        <f t="shared" si="3"/>
        <v>2.4</v>
      </c>
      <c r="H29" s="93">
        <v>2.4</v>
      </c>
      <c r="I29" s="93"/>
      <c r="J29" s="179">
        <f t="shared" si="2"/>
        <v>0.3</v>
      </c>
    </row>
    <row r="30" spans="1:10" s="87" customFormat="1" ht="15">
      <c r="A30" s="81">
        <v>13</v>
      </c>
      <c r="B30" s="236" t="s">
        <v>13</v>
      </c>
      <c r="C30" s="83" t="s">
        <v>25</v>
      </c>
      <c r="D30" s="84">
        <v>4</v>
      </c>
      <c r="E30" s="84"/>
      <c r="F30" s="84">
        <v>12</v>
      </c>
      <c r="G30" s="96">
        <f t="shared" si="3"/>
        <v>29.4</v>
      </c>
      <c r="H30" s="96">
        <v>29.4</v>
      </c>
      <c r="I30" s="96"/>
      <c r="J30" s="179">
        <f t="shared" si="2"/>
        <v>2.4499999999999997</v>
      </c>
    </row>
    <row r="31" spans="1:10" ht="15">
      <c r="A31" s="81">
        <v>14</v>
      </c>
      <c r="B31" s="236" t="s">
        <v>13</v>
      </c>
      <c r="C31" s="83" t="s">
        <v>23</v>
      </c>
      <c r="D31" s="84">
        <v>3</v>
      </c>
      <c r="E31" s="84"/>
      <c r="F31" s="84">
        <v>8</v>
      </c>
      <c r="G31" s="96">
        <f t="shared" si="3"/>
        <v>7</v>
      </c>
      <c r="H31" s="93">
        <v>6.2</v>
      </c>
      <c r="I31" s="93">
        <v>0.8</v>
      </c>
      <c r="J31" s="179">
        <f t="shared" si="2"/>
        <v>0.875</v>
      </c>
    </row>
    <row r="32" spans="1:10" s="87" customFormat="1" ht="15">
      <c r="A32" s="81">
        <v>15</v>
      </c>
      <c r="B32" s="236" t="s">
        <v>13</v>
      </c>
      <c r="C32" s="83" t="s">
        <v>26</v>
      </c>
      <c r="D32" s="84">
        <v>32</v>
      </c>
      <c r="E32" s="84"/>
      <c r="F32" s="84">
        <v>22</v>
      </c>
      <c r="G32" s="96">
        <f t="shared" si="3"/>
        <v>175.4</v>
      </c>
      <c r="H32" s="96">
        <v>78.5</v>
      </c>
      <c r="I32" s="96">
        <v>96.9</v>
      </c>
      <c r="J32" s="179">
        <f t="shared" si="2"/>
        <v>7.972727272727273</v>
      </c>
    </row>
    <row r="33" spans="1:10" s="87" customFormat="1" ht="15">
      <c r="A33" s="81">
        <v>16</v>
      </c>
      <c r="B33" s="236" t="s">
        <v>13</v>
      </c>
      <c r="C33" s="83" t="s">
        <v>27</v>
      </c>
      <c r="D33" s="84">
        <v>1</v>
      </c>
      <c r="E33" s="84"/>
      <c r="F33" s="84">
        <v>12</v>
      </c>
      <c r="G33" s="96">
        <f t="shared" si="3"/>
        <v>132</v>
      </c>
      <c r="H33" s="96">
        <v>95.4</v>
      </c>
      <c r="I33" s="96">
        <v>36.6</v>
      </c>
      <c r="J33" s="179">
        <f t="shared" si="2"/>
        <v>11</v>
      </c>
    </row>
    <row r="34" spans="1:10" s="87" customFormat="1" ht="15">
      <c r="A34" s="81">
        <v>17</v>
      </c>
      <c r="B34" s="236" t="s">
        <v>13</v>
      </c>
      <c r="C34" s="83" t="s">
        <v>27</v>
      </c>
      <c r="D34" s="84">
        <v>3</v>
      </c>
      <c r="E34" s="84" t="s">
        <v>18</v>
      </c>
      <c r="F34" s="84">
        <v>12</v>
      </c>
      <c r="G34" s="96">
        <f t="shared" si="3"/>
        <v>0.8</v>
      </c>
      <c r="H34" s="96">
        <v>0.8</v>
      </c>
      <c r="I34" s="96"/>
      <c r="J34" s="179">
        <f t="shared" si="2"/>
        <v>0.06666666666666667</v>
      </c>
    </row>
    <row r="35" spans="1:10" ht="15">
      <c r="A35" s="81">
        <f>A34+1</f>
        <v>18</v>
      </c>
      <c r="B35" s="82" t="s">
        <v>13</v>
      </c>
      <c r="C35" s="83" t="s">
        <v>27</v>
      </c>
      <c r="D35" s="84">
        <v>6</v>
      </c>
      <c r="E35" s="84"/>
      <c r="F35" s="84">
        <v>4</v>
      </c>
      <c r="G35" s="96">
        <f t="shared" si="3"/>
        <v>0.3</v>
      </c>
      <c r="H35" s="93"/>
      <c r="I35" s="93">
        <v>0.3</v>
      </c>
      <c r="J35" s="179">
        <f t="shared" si="2"/>
        <v>0.075</v>
      </c>
    </row>
    <row r="36" spans="1:10" ht="15">
      <c r="A36" s="81">
        <v>19</v>
      </c>
      <c r="B36" s="236" t="s">
        <v>13</v>
      </c>
      <c r="C36" s="83" t="s">
        <v>36</v>
      </c>
      <c r="D36" s="84">
        <v>6</v>
      </c>
      <c r="E36" s="84"/>
      <c r="F36" s="84">
        <v>16</v>
      </c>
      <c r="G36" s="96">
        <f t="shared" si="3"/>
        <v>929.5999999999999</v>
      </c>
      <c r="H36" s="93">
        <v>261.7</v>
      </c>
      <c r="I36" s="93">
        <v>667.9</v>
      </c>
      <c r="J36" s="179">
        <f t="shared" si="2"/>
        <v>58.099999999999994</v>
      </c>
    </row>
    <row r="37" spans="1:10" ht="15">
      <c r="A37" s="81">
        <v>20</v>
      </c>
      <c r="B37" s="236" t="s">
        <v>13</v>
      </c>
      <c r="C37" s="83" t="s">
        <v>36</v>
      </c>
      <c r="D37" s="84">
        <v>8</v>
      </c>
      <c r="E37" s="84"/>
      <c r="F37" s="84">
        <v>12</v>
      </c>
      <c r="G37" s="96">
        <f t="shared" si="3"/>
        <v>159.6</v>
      </c>
      <c r="H37" s="93">
        <v>53</v>
      </c>
      <c r="I37" s="93">
        <v>106.6</v>
      </c>
      <c r="J37" s="179">
        <f t="shared" si="2"/>
        <v>13.299999999999999</v>
      </c>
    </row>
    <row r="38" spans="1:10" ht="15">
      <c r="A38" s="81">
        <v>21</v>
      </c>
      <c r="B38" s="82" t="s">
        <v>13</v>
      </c>
      <c r="C38" s="83" t="s">
        <v>29</v>
      </c>
      <c r="D38" s="84">
        <v>9</v>
      </c>
      <c r="E38" s="84"/>
      <c r="F38" s="84">
        <v>52</v>
      </c>
      <c r="G38" s="96">
        <f t="shared" si="3"/>
        <v>530.2</v>
      </c>
      <c r="H38" s="93">
        <v>92</v>
      </c>
      <c r="I38" s="93">
        <v>438.2</v>
      </c>
      <c r="J38" s="179">
        <f t="shared" si="2"/>
        <v>10.196153846153846</v>
      </c>
    </row>
    <row r="39" spans="1:10" s="1" customFormat="1" ht="15">
      <c r="A39" s="81">
        <v>22</v>
      </c>
      <c r="B39" s="237" t="s">
        <v>13</v>
      </c>
      <c r="C39" s="88" t="s">
        <v>28</v>
      </c>
      <c r="D39" s="12">
        <v>66</v>
      </c>
      <c r="E39" s="12" t="s">
        <v>17</v>
      </c>
      <c r="F39" s="12">
        <v>2</v>
      </c>
      <c r="G39" s="97">
        <f>H39+I39</f>
        <v>21.900000000000002</v>
      </c>
      <c r="H39" s="97">
        <v>21.8</v>
      </c>
      <c r="I39" s="97">
        <v>0.1</v>
      </c>
      <c r="J39" s="179">
        <f t="shared" si="2"/>
        <v>10.950000000000001</v>
      </c>
    </row>
    <row r="40" spans="1:10" s="87" customFormat="1" ht="15">
      <c r="A40" s="81">
        <v>23</v>
      </c>
      <c r="B40" s="236" t="s">
        <v>13</v>
      </c>
      <c r="C40" s="83" t="s">
        <v>31</v>
      </c>
      <c r="D40" s="84">
        <v>33</v>
      </c>
      <c r="E40" s="84"/>
      <c r="F40" s="84">
        <v>16</v>
      </c>
      <c r="G40" s="96">
        <f>H40+I40</f>
        <v>151.1</v>
      </c>
      <c r="H40" s="96">
        <v>51.8</v>
      </c>
      <c r="I40" s="96">
        <v>99.3</v>
      </c>
      <c r="J40" s="179">
        <f t="shared" si="2"/>
        <v>9.44375</v>
      </c>
    </row>
    <row r="41" spans="1:10" s="87" customFormat="1" ht="15">
      <c r="A41" s="81">
        <v>24</v>
      </c>
      <c r="B41" s="236" t="s">
        <v>13</v>
      </c>
      <c r="C41" s="83" t="s">
        <v>31</v>
      </c>
      <c r="D41" s="84">
        <v>45</v>
      </c>
      <c r="E41" s="84"/>
      <c r="F41" s="84">
        <v>12</v>
      </c>
      <c r="G41" s="96">
        <f>H41+I41</f>
        <v>51.8</v>
      </c>
      <c r="H41" s="96">
        <v>44.9</v>
      </c>
      <c r="I41" s="96">
        <v>6.9</v>
      </c>
      <c r="J41" s="179">
        <f t="shared" si="2"/>
        <v>4.316666666666666</v>
      </c>
    </row>
    <row r="42" spans="1:10" s="5" customFormat="1" ht="15">
      <c r="A42" s="3"/>
      <c r="B42" s="4" t="s">
        <v>8</v>
      </c>
      <c r="C42" s="89"/>
      <c r="D42" s="3"/>
      <c r="E42" s="3"/>
      <c r="F42" s="90">
        <f>SUM(F18:F41)</f>
        <v>403</v>
      </c>
      <c r="G42" s="98">
        <f>SUM(G18:G41)</f>
        <v>4010.2000000000007</v>
      </c>
      <c r="H42" s="98">
        <f>SUM(H18:H41)</f>
        <v>1560.8</v>
      </c>
      <c r="I42" s="98">
        <f>SUM(I18:I41)</f>
        <v>2449.3999999999996</v>
      </c>
      <c r="J42" s="179"/>
    </row>
    <row r="44" ht="15">
      <c r="B44" s="186"/>
    </row>
  </sheetData>
  <sheetProtection/>
  <mergeCells count="14">
    <mergeCell ref="E5:E6"/>
    <mergeCell ref="A4:A6"/>
    <mergeCell ref="A17:J17"/>
    <mergeCell ref="C5:C6"/>
    <mergeCell ref="A1:I1"/>
    <mergeCell ref="C2:I2"/>
    <mergeCell ref="G4:I4"/>
    <mergeCell ref="G5:G6"/>
    <mergeCell ref="D5:D6"/>
    <mergeCell ref="J4:J6"/>
    <mergeCell ref="C4:E4"/>
    <mergeCell ref="B4:B6"/>
    <mergeCell ref="F4:F6"/>
    <mergeCell ref="H5:I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">
      <pane xSplit="5" ySplit="6" topLeftCell="F1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26" sqref="C26"/>
    </sheetView>
  </sheetViews>
  <sheetFormatPr defaultColWidth="9.140625" defaultRowHeight="15"/>
  <cols>
    <col min="1" max="1" width="5.00390625" style="41" customWidth="1"/>
    <col min="2" max="2" width="21.140625" style="41" customWidth="1"/>
    <col min="3" max="3" width="17.140625" style="41" customWidth="1"/>
    <col min="4" max="6" width="9.140625" style="56" customWidth="1"/>
    <col min="7" max="9" width="12.8515625" style="111" customWidth="1"/>
    <col min="10" max="10" width="12.8515625" style="41" customWidth="1"/>
    <col min="11" max="16384" width="9.140625" style="41" customWidth="1"/>
  </cols>
  <sheetData>
    <row r="1" spans="2:9" ht="15">
      <c r="B1" s="289" t="s">
        <v>121</v>
      </c>
      <c r="C1" s="289"/>
      <c r="D1" s="289"/>
      <c r="E1" s="289"/>
      <c r="F1" s="289"/>
      <c r="G1" s="289"/>
      <c r="H1" s="289"/>
      <c r="I1" s="289"/>
    </row>
    <row r="2" spans="2:9" ht="30.75" customHeight="1">
      <c r="B2" s="290"/>
      <c r="C2" s="290"/>
      <c r="D2" s="290"/>
      <c r="E2" s="290"/>
      <c r="F2" s="290"/>
      <c r="G2" s="290"/>
      <c r="H2" s="290"/>
      <c r="I2" s="290"/>
    </row>
    <row r="3" ht="15">
      <c r="J3" s="111" t="s">
        <v>9</v>
      </c>
    </row>
    <row r="4" spans="1:10" ht="29.25" customHeight="1">
      <c r="A4" s="285" t="s">
        <v>0</v>
      </c>
      <c r="B4" s="285" t="s">
        <v>12</v>
      </c>
      <c r="C4" s="285" t="s">
        <v>1</v>
      </c>
      <c r="D4" s="285"/>
      <c r="E4" s="285"/>
      <c r="F4" s="286" t="s">
        <v>61</v>
      </c>
      <c r="G4" s="291" t="s">
        <v>124</v>
      </c>
      <c r="H4" s="291"/>
      <c r="I4" s="291"/>
      <c r="J4" s="280" t="s">
        <v>85</v>
      </c>
    </row>
    <row r="5" spans="1:10" ht="13.5" customHeight="1">
      <c r="A5" s="285"/>
      <c r="B5" s="285"/>
      <c r="C5" s="285" t="s">
        <v>2</v>
      </c>
      <c r="D5" s="285" t="s">
        <v>3</v>
      </c>
      <c r="E5" s="285" t="s">
        <v>4</v>
      </c>
      <c r="F5" s="287"/>
      <c r="G5" s="292" t="s">
        <v>5</v>
      </c>
      <c r="H5" s="293" t="s">
        <v>11</v>
      </c>
      <c r="I5" s="294"/>
      <c r="J5" s="281"/>
    </row>
    <row r="6" spans="1:10" ht="60" customHeight="1">
      <c r="A6" s="285"/>
      <c r="B6" s="285"/>
      <c r="C6" s="285"/>
      <c r="D6" s="285"/>
      <c r="E6" s="285"/>
      <c r="F6" s="288"/>
      <c r="G6" s="292"/>
      <c r="H6" s="113" t="s">
        <v>6</v>
      </c>
      <c r="I6" s="113" t="s">
        <v>7</v>
      </c>
      <c r="J6" s="282"/>
    </row>
    <row r="7" spans="1:10" ht="15">
      <c r="A7" s="102">
        <v>1</v>
      </c>
      <c r="B7" s="141" t="s">
        <v>39</v>
      </c>
      <c r="C7" s="224" t="s">
        <v>41</v>
      </c>
      <c r="D7" s="201">
        <v>12</v>
      </c>
      <c r="E7" s="103"/>
      <c r="F7" s="103">
        <v>96</v>
      </c>
      <c r="G7" s="104">
        <f>H7+I7</f>
        <v>2905.4</v>
      </c>
      <c r="H7" s="104">
        <v>1694.5</v>
      </c>
      <c r="I7" s="104">
        <v>1210.9</v>
      </c>
      <c r="J7" s="185">
        <f>G7/F7</f>
        <v>30.264583333333334</v>
      </c>
    </row>
    <row r="8" spans="1:10" ht="15">
      <c r="A8" s="215">
        <v>2</v>
      </c>
      <c r="B8" s="141" t="s">
        <v>39</v>
      </c>
      <c r="C8" s="129" t="s">
        <v>41</v>
      </c>
      <c r="D8" s="103">
        <v>33</v>
      </c>
      <c r="E8" s="103"/>
      <c r="F8" s="103">
        <v>60</v>
      </c>
      <c r="G8" s="104">
        <f aca="true" t="shared" si="0" ref="G8:G18">H8+I8</f>
        <v>392.2</v>
      </c>
      <c r="H8" s="104">
        <v>338.7</v>
      </c>
      <c r="I8" s="104">
        <v>53.5</v>
      </c>
      <c r="J8" s="185">
        <f aca="true" t="shared" si="1" ref="J8:J18">G8/F8</f>
        <v>6.536666666666666</v>
      </c>
    </row>
    <row r="9" spans="1:10" ht="15">
      <c r="A9" s="215">
        <v>3</v>
      </c>
      <c r="B9" s="141" t="s">
        <v>39</v>
      </c>
      <c r="C9" s="129" t="s">
        <v>33</v>
      </c>
      <c r="D9" s="103">
        <v>27</v>
      </c>
      <c r="E9" s="103" t="s">
        <v>17</v>
      </c>
      <c r="F9" s="103">
        <v>60</v>
      </c>
      <c r="G9" s="104">
        <f t="shared" si="0"/>
        <v>239.2</v>
      </c>
      <c r="H9" s="104">
        <v>239.2</v>
      </c>
      <c r="I9" s="104"/>
      <c r="J9" s="185">
        <f t="shared" si="1"/>
        <v>3.9866666666666664</v>
      </c>
    </row>
    <row r="10" spans="1:10" ht="15">
      <c r="A10" s="215">
        <v>4</v>
      </c>
      <c r="B10" s="141" t="s">
        <v>39</v>
      </c>
      <c r="C10" s="129" t="s">
        <v>38</v>
      </c>
      <c r="D10" s="103">
        <v>20</v>
      </c>
      <c r="E10" s="103"/>
      <c r="F10" s="103">
        <v>72</v>
      </c>
      <c r="G10" s="104">
        <f t="shared" si="0"/>
        <v>549.7</v>
      </c>
      <c r="H10" s="104">
        <v>468.7</v>
      </c>
      <c r="I10" s="104">
        <v>81</v>
      </c>
      <c r="J10" s="185">
        <f t="shared" si="1"/>
        <v>7.634722222222223</v>
      </c>
    </row>
    <row r="11" spans="1:10" ht="15">
      <c r="A11" s="215">
        <v>5</v>
      </c>
      <c r="B11" s="141" t="s">
        <v>39</v>
      </c>
      <c r="C11" s="129" t="s">
        <v>42</v>
      </c>
      <c r="D11" s="103">
        <v>16</v>
      </c>
      <c r="E11" s="103"/>
      <c r="F11" s="103">
        <v>42</v>
      </c>
      <c r="G11" s="104">
        <f t="shared" si="0"/>
        <v>263.7</v>
      </c>
      <c r="H11" s="104">
        <v>252.7</v>
      </c>
      <c r="I11" s="104">
        <v>11</v>
      </c>
      <c r="J11" s="185">
        <f t="shared" si="1"/>
        <v>6.2785714285714285</v>
      </c>
    </row>
    <row r="12" spans="1:10" ht="15">
      <c r="A12" s="215">
        <v>6</v>
      </c>
      <c r="B12" s="141" t="s">
        <v>39</v>
      </c>
      <c r="C12" s="129" t="s">
        <v>42</v>
      </c>
      <c r="D12" s="103">
        <v>32</v>
      </c>
      <c r="E12" s="103"/>
      <c r="F12" s="103">
        <v>50</v>
      </c>
      <c r="G12" s="104">
        <f t="shared" si="0"/>
        <v>280</v>
      </c>
      <c r="H12" s="104">
        <v>280</v>
      </c>
      <c r="I12" s="104"/>
      <c r="J12" s="185">
        <f t="shared" si="1"/>
        <v>5.6</v>
      </c>
    </row>
    <row r="13" spans="1:10" ht="15">
      <c r="A13" s="215">
        <v>7</v>
      </c>
      <c r="B13" s="141" t="s">
        <v>39</v>
      </c>
      <c r="C13" s="129" t="s">
        <v>42</v>
      </c>
      <c r="D13" s="103">
        <v>34</v>
      </c>
      <c r="E13" s="103"/>
      <c r="F13" s="103">
        <v>84</v>
      </c>
      <c r="G13" s="104">
        <f t="shared" si="0"/>
        <v>949.3</v>
      </c>
      <c r="H13" s="104">
        <v>816.3</v>
      </c>
      <c r="I13" s="104">
        <v>133</v>
      </c>
      <c r="J13" s="185">
        <f t="shared" si="1"/>
        <v>11.301190476190476</v>
      </c>
    </row>
    <row r="14" spans="1:10" ht="15">
      <c r="A14" s="102">
        <v>8</v>
      </c>
      <c r="B14" s="141" t="s">
        <v>39</v>
      </c>
      <c r="C14" s="129" t="s">
        <v>46</v>
      </c>
      <c r="D14" s="103">
        <v>29</v>
      </c>
      <c r="E14" s="103"/>
      <c r="F14" s="103">
        <v>73</v>
      </c>
      <c r="G14" s="104">
        <f t="shared" si="0"/>
        <v>1758.1</v>
      </c>
      <c r="H14" s="104">
        <v>1735.6</v>
      </c>
      <c r="I14" s="104">
        <v>22.5</v>
      </c>
      <c r="J14" s="185">
        <f t="shared" si="1"/>
        <v>24.083561643835615</v>
      </c>
    </row>
    <row r="15" spans="1:10" ht="15">
      <c r="A15" s="215">
        <v>9</v>
      </c>
      <c r="B15" s="141" t="s">
        <v>39</v>
      </c>
      <c r="C15" s="129" t="s">
        <v>58</v>
      </c>
      <c r="D15" s="103">
        <v>6</v>
      </c>
      <c r="E15" s="103" t="s">
        <v>17</v>
      </c>
      <c r="F15" s="103">
        <v>76</v>
      </c>
      <c r="G15" s="104">
        <f t="shared" si="0"/>
        <v>299.2</v>
      </c>
      <c r="H15" s="104">
        <v>299.2</v>
      </c>
      <c r="I15" s="104"/>
      <c r="J15" s="185">
        <f t="shared" si="1"/>
        <v>3.9368421052631577</v>
      </c>
    </row>
    <row r="16" spans="1:10" ht="15">
      <c r="A16" s="102">
        <v>10</v>
      </c>
      <c r="B16" s="141" t="s">
        <v>39</v>
      </c>
      <c r="C16" s="129" t="s">
        <v>52</v>
      </c>
      <c r="D16" s="103">
        <v>10</v>
      </c>
      <c r="E16" s="103"/>
      <c r="F16" s="103">
        <v>91</v>
      </c>
      <c r="G16" s="104">
        <f t="shared" si="0"/>
        <v>1333.8</v>
      </c>
      <c r="H16" s="104">
        <v>1294.3</v>
      </c>
      <c r="I16" s="104">
        <v>39.5</v>
      </c>
      <c r="J16" s="185">
        <f t="shared" si="1"/>
        <v>14.657142857142857</v>
      </c>
    </row>
    <row r="17" spans="1:10" ht="15">
      <c r="A17" s="215">
        <v>11</v>
      </c>
      <c r="B17" s="141" t="s">
        <v>39</v>
      </c>
      <c r="C17" s="129" t="s">
        <v>45</v>
      </c>
      <c r="D17" s="103">
        <v>11</v>
      </c>
      <c r="E17" s="103"/>
      <c r="F17" s="103">
        <v>60</v>
      </c>
      <c r="G17" s="104">
        <f t="shared" si="0"/>
        <v>264.2</v>
      </c>
      <c r="H17" s="104">
        <v>264.2</v>
      </c>
      <c r="I17" s="104"/>
      <c r="J17" s="185">
        <f t="shared" si="1"/>
        <v>4.403333333333333</v>
      </c>
    </row>
    <row r="18" spans="1:10" ht="15">
      <c r="A18" s="102">
        <v>12</v>
      </c>
      <c r="B18" s="141" t="s">
        <v>39</v>
      </c>
      <c r="C18" s="129" t="s">
        <v>44</v>
      </c>
      <c r="D18" s="103">
        <v>1</v>
      </c>
      <c r="E18" s="103"/>
      <c r="F18" s="103">
        <v>120</v>
      </c>
      <c r="G18" s="104">
        <f t="shared" si="0"/>
        <v>1504.3</v>
      </c>
      <c r="H18" s="104">
        <v>1357.3</v>
      </c>
      <c r="I18" s="104">
        <v>147</v>
      </c>
      <c r="J18" s="185">
        <f t="shared" si="1"/>
        <v>12.535833333333333</v>
      </c>
    </row>
    <row r="19" spans="1:10" ht="15">
      <c r="A19" s="102"/>
      <c r="B19" s="102" t="s">
        <v>8</v>
      </c>
      <c r="C19" s="103"/>
      <c r="D19" s="103"/>
      <c r="E19" s="103"/>
      <c r="F19" s="105">
        <f>SUM(F7:F18)</f>
        <v>884</v>
      </c>
      <c r="G19" s="71">
        <f>SUM(G7:G18)</f>
        <v>10739.1</v>
      </c>
      <c r="H19" s="71">
        <f>SUM(H7:H18)</f>
        <v>9040.699999999999</v>
      </c>
      <c r="I19" s="71">
        <f>SUM(I7:I18)</f>
        <v>1698.4</v>
      </c>
      <c r="J19" s="194"/>
    </row>
    <row r="20" spans="1:10" ht="15">
      <c r="A20" s="283" t="s">
        <v>91</v>
      </c>
      <c r="B20" s="284"/>
      <c r="C20" s="284"/>
      <c r="D20" s="284"/>
      <c r="E20" s="284"/>
      <c r="F20" s="284"/>
      <c r="G20" s="284"/>
      <c r="H20" s="284"/>
      <c r="I20" s="284"/>
      <c r="J20" s="284"/>
    </row>
    <row r="21" spans="1:10" s="222" customFormat="1" ht="15" customHeight="1">
      <c r="A21" s="215">
        <v>1</v>
      </c>
      <c r="B21" s="141" t="s">
        <v>39</v>
      </c>
      <c r="C21" s="129" t="s">
        <v>47</v>
      </c>
      <c r="D21" s="103">
        <v>1</v>
      </c>
      <c r="E21" s="103"/>
      <c r="F21" s="103">
        <v>12</v>
      </c>
      <c r="G21" s="104">
        <f>H21+I21</f>
        <v>141.3</v>
      </c>
      <c r="H21" s="104">
        <v>71.9</v>
      </c>
      <c r="I21" s="104">
        <v>69.4</v>
      </c>
      <c r="J21" s="210">
        <f>G21/F21</f>
        <v>11.775</v>
      </c>
    </row>
    <row r="22" spans="1:10" ht="15" customHeight="1">
      <c r="A22" s="102">
        <v>2</v>
      </c>
      <c r="B22" s="141" t="s">
        <v>39</v>
      </c>
      <c r="C22" s="129" t="s">
        <v>22</v>
      </c>
      <c r="D22" s="103">
        <v>11</v>
      </c>
      <c r="E22" s="103"/>
      <c r="F22" s="103">
        <v>27</v>
      </c>
      <c r="G22" s="104">
        <f aca="true" t="shared" si="2" ref="G22:G32">H22+I22</f>
        <v>6</v>
      </c>
      <c r="H22" s="104">
        <v>3.4</v>
      </c>
      <c r="I22" s="104">
        <v>2.6</v>
      </c>
      <c r="J22" s="210">
        <f aca="true" t="shared" si="3" ref="J22:J32">G22/F22</f>
        <v>0.2222222222222222</v>
      </c>
    </row>
    <row r="23" spans="1:10" ht="15" customHeight="1">
      <c r="A23" s="102">
        <v>3</v>
      </c>
      <c r="B23" s="141" t="s">
        <v>39</v>
      </c>
      <c r="C23" s="129" t="s">
        <v>22</v>
      </c>
      <c r="D23" s="103">
        <v>13</v>
      </c>
      <c r="E23" s="103"/>
      <c r="F23" s="103">
        <v>8</v>
      </c>
      <c r="G23" s="104">
        <f t="shared" si="2"/>
        <v>71.6</v>
      </c>
      <c r="H23" s="104">
        <v>37.5</v>
      </c>
      <c r="I23" s="104">
        <v>34.1</v>
      </c>
      <c r="J23" s="210">
        <f t="shared" si="3"/>
        <v>8.95</v>
      </c>
    </row>
    <row r="24" spans="1:10" ht="15" customHeight="1">
      <c r="A24" s="102">
        <v>4</v>
      </c>
      <c r="B24" s="141" t="s">
        <v>39</v>
      </c>
      <c r="C24" s="129" t="s">
        <v>22</v>
      </c>
      <c r="D24" s="103">
        <v>16</v>
      </c>
      <c r="E24" s="103"/>
      <c r="F24" s="103">
        <v>27</v>
      </c>
      <c r="G24" s="104">
        <f t="shared" si="2"/>
        <v>6.1</v>
      </c>
      <c r="H24" s="104">
        <v>5.1</v>
      </c>
      <c r="I24" s="104">
        <v>1</v>
      </c>
      <c r="J24" s="210">
        <f t="shared" si="3"/>
        <v>0.22592592592592592</v>
      </c>
    </row>
    <row r="25" spans="1:10" ht="15" customHeight="1">
      <c r="A25" s="102">
        <v>5</v>
      </c>
      <c r="B25" s="141" t="s">
        <v>39</v>
      </c>
      <c r="C25" s="129" t="s">
        <v>22</v>
      </c>
      <c r="D25" s="103">
        <v>21</v>
      </c>
      <c r="E25" s="103"/>
      <c r="F25" s="103">
        <v>8</v>
      </c>
      <c r="G25" s="104">
        <f t="shared" si="2"/>
        <v>1</v>
      </c>
      <c r="H25" s="104">
        <v>1</v>
      </c>
      <c r="I25" s="104"/>
      <c r="J25" s="210">
        <f t="shared" si="3"/>
        <v>0.125</v>
      </c>
    </row>
    <row r="26" spans="1:10" ht="15" customHeight="1">
      <c r="A26" s="102">
        <v>6</v>
      </c>
      <c r="B26" s="141" t="s">
        <v>39</v>
      </c>
      <c r="C26" s="129" t="s">
        <v>22</v>
      </c>
      <c r="D26" s="103">
        <v>24</v>
      </c>
      <c r="E26" s="103"/>
      <c r="F26" s="103">
        <v>8</v>
      </c>
      <c r="G26" s="104">
        <f t="shared" si="2"/>
        <v>6.4</v>
      </c>
      <c r="H26" s="104">
        <v>6.4</v>
      </c>
      <c r="I26" s="104"/>
      <c r="J26" s="210">
        <f t="shared" si="3"/>
        <v>0.8</v>
      </c>
    </row>
    <row r="27" spans="1:10" ht="15" customHeight="1">
      <c r="A27" s="102">
        <v>7</v>
      </c>
      <c r="B27" s="141" t="s">
        <v>39</v>
      </c>
      <c r="C27" s="129" t="s">
        <v>22</v>
      </c>
      <c r="D27" s="103">
        <v>26</v>
      </c>
      <c r="E27" s="103"/>
      <c r="F27" s="103">
        <v>8</v>
      </c>
      <c r="G27" s="104">
        <f t="shared" si="2"/>
        <v>6.1</v>
      </c>
      <c r="H27" s="104">
        <v>6.1</v>
      </c>
      <c r="I27" s="104"/>
      <c r="J27" s="210">
        <f t="shared" si="3"/>
        <v>0.7625</v>
      </c>
    </row>
    <row r="28" spans="1:10" ht="15" customHeight="1">
      <c r="A28" s="215">
        <v>8</v>
      </c>
      <c r="B28" s="141" t="s">
        <v>39</v>
      </c>
      <c r="C28" s="129" t="s">
        <v>22</v>
      </c>
      <c r="D28" s="103">
        <v>28</v>
      </c>
      <c r="E28" s="103"/>
      <c r="F28" s="103">
        <v>8</v>
      </c>
      <c r="G28" s="104">
        <f t="shared" si="2"/>
        <v>66.9</v>
      </c>
      <c r="H28" s="104">
        <v>66.9</v>
      </c>
      <c r="I28" s="104"/>
      <c r="J28" s="210">
        <f t="shared" si="3"/>
        <v>8.3625</v>
      </c>
    </row>
    <row r="29" spans="1:10" ht="15" customHeight="1">
      <c r="A29" s="102">
        <v>9</v>
      </c>
      <c r="B29" s="141" t="s">
        <v>39</v>
      </c>
      <c r="C29" s="129" t="s">
        <v>22</v>
      </c>
      <c r="D29" s="103">
        <v>30</v>
      </c>
      <c r="E29" s="103"/>
      <c r="F29" s="103">
        <v>8</v>
      </c>
      <c r="G29" s="104">
        <f t="shared" si="2"/>
        <v>62.7</v>
      </c>
      <c r="H29" s="104">
        <v>62.7</v>
      </c>
      <c r="I29" s="104"/>
      <c r="J29" s="210">
        <f t="shared" si="3"/>
        <v>7.8375</v>
      </c>
    </row>
    <row r="30" spans="1:10" ht="15">
      <c r="A30" s="102">
        <v>10</v>
      </c>
      <c r="B30" s="141" t="s">
        <v>39</v>
      </c>
      <c r="C30" s="223" t="s">
        <v>46</v>
      </c>
      <c r="D30" s="107">
        <v>30</v>
      </c>
      <c r="E30" s="103"/>
      <c r="F30" s="103">
        <v>24</v>
      </c>
      <c r="G30" s="104">
        <f t="shared" si="2"/>
        <v>28.5</v>
      </c>
      <c r="H30" s="104">
        <v>28.5</v>
      </c>
      <c r="I30" s="104"/>
      <c r="J30" s="210">
        <f t="shared" si="3"/>
        <v>1.1875</v>
      </c>
    </row>
    <row r="31" spans="1:10" ht="15">
      <c r="A31" s="215">
        <v>11</v>
      </c>
      <c r="B31" s="141" t="s">
        <v>39</v>
      </c>
      <c r="C31" s="129" t="s">
        <v>43</v>
      </c>
      <c r="D31" s="103">
        <v>17</v>
      </c>
      <c r="E31" s="103" t="s">
        <v>18</v>
      </c>
      <c r="F31" s="103">
        <v>40</v>
      </c>
      <c r="G31" s="104">
        <f t="shared" si="2"/>
        <v>43.9</v>
      </c>
      <c r="H31" s="104">
        <v>21.5</v>
      </c>
      <c r="I31" s="104">
        <v>22.4</v>
      </c>
      <c r="J31" s="210">
        <f t="shared" si="3"/>
        <v>1.0975</v>
      </c>
    </row>
    <row r="32" spans="1:10" ht="15">
      <c r="A32" s="102">
        <v>12</v>
      </c>
      <c r="B32" s="141" t="s">
        <v>39</v>
      </c>
      <c r="C32" s="129" t="s">
        <v>40</v>
      </c>
      <c r="D32" s="103">
        <v>44</v>
      </c>
      <c r="E32" s="103"/>
      <c r="F32" s="103">
        <v>31</v>
      </c>
      <c r="G32" s="104">
        <f t="shared" si="2"/>
        <v>255.8</v>
      </c>
      <c r="H32" s="104">
        <v>98.9</v>
      </c>
      <c r="I32" s="104">
        <v>156.9</v>
      </c>
      <c r="J32" s="210">
        <f t="shared" si="3"/>
        <v>8.251612903225807</v>
      </c>
    </row>
    <row r="33" spans="1:10" s="110" customFormat="1" ht="15">
      <c r="A33" s="102"/>
      <c r="B33" s="108" t="s">
        <v>8</v>
      </c>
      <c r="C33" s="109"/>
      <c r="D33" s="105"/>
      <c r="E33" s="105"/>
      <c r="F33" s="105">
        <f>SUM(F21:F32)</f>
        <v>209</v>
      </c>
      <c r="G33" s="71">
        <f>SUM(G21:G32)</f>
        <v>696.3</v>
      </c>
      <c r="H33" s="71">
        <f>SUM(H22:H32)</f>
        <v>338</v>
      </c>
      <c r="I33" s="71">
        <f>SUM(I22:I32)</f>
        <v>217</v>
      </c>
      <c r="J33" s="71"/>
    </row>
    <row r="35" spans="2:6" ht="15">
      <c r="B35" s="111"/>
      <c r="C35" s="111"/>
      <c r="D35" s="111"/>
      <c r="E35" s="111"/>
      <c r="F35" s="111"/>
    </row>
    <row r="36" spans="2:6" ht="14.25" customHeight="1">
      <c r="B36" s="111"/>
      <c r="C36" s="111"/>
      <c r="D36" s="111"/>
      <c r="E36" s="111"/>
      <c r="F36" s="111"/>
    </row>
  </sheetData>
  <sheetProtection/>
  <mergeCells count="14">
    <mergeCell ref="B1:I1"/>
    <mergeCell ref="B2:I2"/>
    <mergeCell ref="G4:I4"/>
    <mergeCell ref="G5:G6"/>
    <mergeCell ref="H5:I5"/>
    <mergeCell ref="D5:D6"/>
    <mergeCell ref="E5:E6"/>
    <mergeCell ref="J4:J6"/>
    <mergeCell ref="A20:J20"/>
    <mergeCell ref="C5:C6"/>
    <mergeCell ref="F4:F6"/>
    <mergeCell ref="A4:A6"/>
    <mergeCell ref="C4:E4"/>
    <mergeCell ref="B4:B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6.28125" style="41" customWidth="1"/>
    <col min="2" max="2" width="20.7109375" style="41" customWidth="1"/>
    <col min="3" max="3" width="20.00390625" style="41" customWidth="1"/>
    <col min="4" max="4" width="8.00390625" style="41" customWidth="1"/>
    <col min="5" max="5" width="7.8515625" style="41" customWidth="1"/>
    <col min="6" max="6" width="9.7109375" style="41" customWidth="1"/>
    <col min="7" max="9" width="12.8515625" style="56" customWidth="1"/>
    <col min="10" max="10" width="15.421875" style="41" customWidth="1"/>
    <col min="11" max="16384" width="9.140625" style="41" customWidth="1"/>
  </cols>
  <sheetData>
    <row r="1" spans="2:10" ht="35.25" customHeight="1">
      <c r="B1" s="295" t="s">
        <v>10</v>
      </c>
      <c r="C1" s="295"/>
      <c r="D1" s="295"/>
      <c r="E1" s="295"/>
      <c r="F1" s="295"/>
      <c r="G1" s="295"/>
      <c r="H1" s="295"/>
      <c r="I1" s="295"/>
      <c r="J1" s="295"/>
    </row>
    <row r="2" ht="15">
      <c r="J2" s="111" t="s">
        <v>9</v>
      </c>
    </row>
    <row r="3" spans="1:10" ht="30" customHeight="1">
      <c r="A3" s="285" t="s">
        <v>0</v>
      </c>
      <c r="B3" s="285" t="s">
        <v>12</v>
      </c>
      <c r="C3" s="285" t="s">
        <v>1</v>
      </c>
      <c r="D3" s="285"/>
      <c r="E3" s="285"/>
      <c r="F3" s="296" t="s">
        <v>61</v>
      </c>
      <c r="G3" s="301" t="s">
        <v>124</v>
      </c>
      <c r="H3" s="301"/>
      <c r="I3" s="301"/>
      <c r="J3" s="280" t="s">
        <v>85</v>
      </c>
    </row>
    <row r="4" spans="1:10" ht="15">
      <c r="A4" s="285"/>
      <c r="B4" s="285"/>
      <c r="C4" s="285" t="s">
        <v>2</v>
      </c>
      <c r="D4" s="285" t="s">
        <v>3</v>
      </c>
      <c r="E4" s="285" t="s">
        <v>4</v>
      </c>
      <c r="F4" s="297"/>
      <c r="G4" s="302" t="s">
        <v>5</v>
      </c>
      <c r="H4" s="299" t="s">
        <v>11</v>
      </c>
      <c r="I4" s="300"/>
      <c r="J4" s="281"/>
    </row>
    <row r="5" spans="1:10" ht="48" customHeight="1">
      <c r="A5" s="285"/>
      <c r="B5" s="285"/>
      <c r="C5" s="285"/>
      <c r="D5" s="285"/>
      <c r="E5" s="285"/>
      <c r="F5" s="298"/>
      <c r="G5" s="302"/>
      <c r="H5" s="101" t="s">
        <v>6</v>
      </c>
      <c r="I5" s="101" t="s">
        <v>7</v>
      </c>
      <c r="J5" s="282"/>
    </row>
    <row r="6" spans="1:10" ht="15" customHeight="1">
      <c r="A6" s="214">
        <v>1</v>
      </c>
      <c r="B6" s="116" t="s">
        <v>110</v>
      </c>
      <c r="C6" s="116" t="s">
        <v>114</v>
      </c>
      <c r="D6" s="117">
        <v>24</v>
      </c>
      <c r="E6" s="117">
        <v>1</v>
      </c>
      <c r="F6" s="117">
        <v>33</v>
      </c>
      <c r="G6" s="104">
        <f aca="true" t="shared" si="0" ref="G6:G33">H6+I6</f>
        <v>244.93</v>
      </c>
      <c r="H6" s="101">
        <v>244.93</v>
      </c>
      <c r="I6" s="101"/>
      <c r="J6" s="213">
        <f>G6/F6</f>
        <v>7.422121212121212</v>
      </c>
    </row>
    <row r="7" spans="1:10" ht="15" customHeight="1">
      <c r="A7" s="214">
        <v>2</v>
      </c>
      <c r="B7" s="116" t="s">
        <v>110</v>
      </c>
      <c r="C7" s="116" t="s">
        <v>114</v>
      </c>
      <c r="D7" s="117">
        <v>24</v>
      </c>
      <c r="E7" s="117">
        <v>2</v>
      </c>
      <c r="F7" s="117">
        <v>33</v>
      </c>
      <c r="G7" s="104">
        <f t="shared" si="0"/>
        <v>278.73</v>
      </c>
      <c r="H7" s="101">
        <v>278.73</v>
      </c>
      <c r="I7" s="101"/>
      <c r="J7" s="213">
        <f aca="true" t="shared" si="1" ref="J7:J34">G7/F7</f>
        <v>8.446363636363637</v>
      </c>
    </row>
    <row r="8" spans="1:10" ht="15" customHeight="1">
      <c r="A8" s="214">
        <v>3</v>
      </c>
      <c r="B8" s="116" t="s">
        <v>110</v>
      </c>
      <c r="C8" s="116" t="s">
        <v>22</v>
      </c>
      <c r="D8" s="117">
        <v>16</v>
      </c>
      <c r="E8" s="117"/>
      <c r="F8" s="117">
        <v>27</v>
      </c>
      <c r="G8" s="104">
        <f t="shared" si="0"/>
        <v>200.11</v>
      </c>
      <c r="H8" s="101">
        <v>200.11</v>
      </c>
      <c r="I8" s="101"/>
      <c r="J8" s="213">
        <f t="shared" si="1"/>
        <v>7.411481481481482</v>
      </c>
    </row>
    <row r="9" spans="1:10" ht="15" customHeight="1">
      <c r="A9" s="214">
        <v>4</v>
      </c>
      <c r="B9" s="116" t="s">
        <v>110</v>
      </c>
      <c r="C9" s="116" t="s">
        <v>119</v>
      </c>
      <c r="D9" s="117">
        <v>27</v>
      </c>
      <c r="E9" s="117" t="s">
        <v>17</v>
      </c>
      <c r="F9" s="117">
        <v>4</v>
      </c>
      <c r="G9" s="104">
        <f t="shared" si="0"/>
        <v>22.67</v>
      </c>
      <c r="H9" s="101">
        <v>22.67</v>
      </c>
      <c r="I9" s="101"/>
      <c r="J9" s="213">
        <f t="shared" si="1"/>
        <v>5.6675</v>
      </c>
    </row>
    <row r="10" spans="1:10" ht="15" customHeight="1">
      <c r="A10" s="214">
        <v>5</v>
      </c>
      <c r="B10" s="116" t="s">
        <v>110</v>
      </c>
      <c r="C10" s="116" t="s">
        <v>16</v>
      </c>
      <c r="D10" s="117">
        <v>5</v>
      </c>
      <c r="E10" s="117"/>
      <c r="F10" s="117">
        <v>58</v>
      </c>
      <c r="G10" s="104">
        <f t="shared" si="0"/>
        <v>168.45</v>
      </c>
      <c r="H10" s="101">
        <v>168.45</v>
      </c>
      <c r="I10" s="101"/>
      <c r="J10" s="213">
        <f t="shared" si="1"/>
        <v>2.904310344827586</v>
      </c>
    </row>
    <row r="11" spans="1:10" ht="15" customHeight="1">
      <c r="A11" s="214">
        <v>6</v>
      </c>
      <c r="B11" s="116" t="s">
        <v>110</v>
      </c>
      <c r="C11" s="116" t="s">
        <v>16</v>
      </c>
      <c r="D11" s="117">
        <v>20</v>
      </c>
      <c r="E11" s="117"/>
      <c r="F11" s="117">
        <v>19</v>
      </c>
      <c r="G11" s="104">
        <f t="shared" si="0"/>
        <v>67.9</v>
      </c>
      <c r="H11" s="101">
        <v>67.9</v>
      </c>
      <c r="I11" s="101"/>
      <c r="J11" s="213">
        <f t="shared" si="1"/>
        <v>3.573684210526316</v>
      </c>
    </row>
    <row r="12" spans="1:10" ht="15" customHeight="1">
      <c r="A12" s="214">
        <v>7</v>
      </c>
      <c r="B12" s="116" t="s">
        <v>110</v>
      </c>
      <c r="C12" s="116" t="s">
        <v>16</v>
      </c>
      <c r="D12" s="117">
        <v>27</v>
      </c>
      <c r="E12" s="117"/>
      <c r="F12" s="117">
        <v>80</v>
      </c>
      <c r="G12" s="104">
        <f t="shared" si="0"/>
        <v>290.59</v>
      </c>
      <c r="H12" s="101">
        <v>290.59</v>
      </c>
      <c r="I12" s="101"/>
      <c r="J12" s="213">
        <f t="shared" si="1"/>
        <v>3.6323749999999997</v>
      </c>
    </row>
    <row r="13" spans="1:10" ht="15" customHeight="1">
      <c r="A13" s="214">
        <v>8</v>
      </c>
      <c r="B13" s="116" t="s">
        <v>110</v>
      </c>
      <c r="C13" s="116" t="s">
        <v>16</v>
      </c>
      <c r="D13" s="117">
        <v>27</v>
      </c>
      <c r="E13" s="117" t="s">
        <v>18</v>
      </c>
      <c r="F13" s="117">
        <v>56</v>
      </c>
      <c r="G13" s="104">
        <f t="shared" si="0"/>
        <v>312.06</v>
      </c>
      <c r="H13" s="101">
        <v>312.06</v>
      </c>
      <c r="I13" s="101"/>
      <c r="J13" s="213">
        <f t="shared" si="1"/>
        <v>5.5725</v>
      </c>
    </row>
    <row r="14" spans="1:10" ht="15" customHeight="1">
      <c r="A14" s="214">
        <v>9</v>
      </c>
      <c r="B14" s="116" t="s">
        <v>110</v>
      </c>
      <c r="C14" s="116" t="s">
        <v>16</v>
      </c>
      <c r="D14" s="117">
        <v>31</v>
      </c>
      <c r="E14" s="117" t="s">
        <v>17</v>
      </c>
      <c r="F14" s="117">
        <v>60</v>
      </c>
      <c r="G14" s="104">
        <f t="shared" si="0"/>
        <v>179.71</v>
      </c>
      <c r="H14" s="101">
        <v>179.71</v>
      </c>
      <c r="I14" s="101"/>
      <c r="J14" s="213">
        <f t="shared" si="1"/>
        <v>2.995166666666667</v>
      </c>
    </row>
    <row r="15" spans="1:10" ht="15" customHeight="1">
      <c r="A15" s="214">
        <v>10</v>
      </c>
      <c r="B15" s="116" t="s">
        <v>110</v>
      </c>
      <c r="C15" s="116" t="s">
        <v>16</v>
      </c>
      <c r="D15" s="117">
        <v>33</v>
      </c>
      <c r="E15" s="117"/>
      <c r="F15" s="117">
        <v>60</v>
      </c>
      <c r="G15" s="104">
        <f t="shared" si="0"/>
        <v>164.33</v>
      </c>
      <c r="H15" s="101">
        <v>164.33</v>
      </c>
      <c r="I15" s="101"/>
      <c r="J15" s="213">
        <f t="shared" si="1"/>
        <v>2.7388333333333335</v>
      </c>
    </row>
    <row r="16" spans="1:10" ht="15" customHeight="1">
      <c r="A16" s="214">
        <v>11</v>
      </c>
      <c r="B16" s="116" t="s">
        <v>110</v>
      </c>
      <c r="C16" s="116" t="s">
        <v>16</v>
      </c>
      <c r="D16" s="117">
        <v>35</v>
      </c>
      <c r="E16" s="117"/>
      <c r="F16" s="117">
        <v>60</v>
      </c>
      <c r="G16" s="104">
        <f t="shared" si="0"/>
        <v>263.09</v>
      </c>
      <c r="H16" s="101">
        <v>263.09</v>
      </c>
      <c r="I16" s="101"/>
      <c r="J16" s="213">
        <f t="shared" si="1"/>
        <v>4.384833333333333</v>
      </c>
    </row>
    <row r="17" spans="1:10" ht="15" customHeight="1">
      <c r="A17" s="214">
        <v>12</v>
      </c>
      <c r="B17" s="116" t="s">
        <v>110</v>
      </c>
      <c r="C17" s="116" t="s">
        <v>16</v>
      </c>
      <c r="D17" s="117">
        <v>41</v>
      </c>
      <c r="E17" s="117"/>
      <c r="F17" s="117">
        <v>48</v>
      </c>
      <c r="G17" s="104">
        <f t="shared" si="0"/>
        <v>84.33</v>
      </c>
      <c r="H17" s="101">
        <v>84.33</v>
      </c>
      <c r="I17" s="101"/>
      <c r="J17" s="213">
        <f t="shared" si="1"/>
        <v>1.756875</v>
      </c>
    </row>
    <row r="18" spans="1:10" ht="15" customHeight="1">
      <c r="A18" s="214">
        <v>13</v>
      </c>
      <c r="B18" s="116" t="s">
        <v>110</v>
      </c>
      <c r="C18" s="116" t="s">
        <v>16</v>
      </c>
      <c r="D18" s="117">
        <v>41</v>
      </c>
      <c r="E18" s="117" t="s">
        <v>17</v>
      </c>
      <c r="F18" s="117">
        <v>46</v>
      </c>
      <c r="G18" s="104">
        <f t="shared" si="0"/>
        <v>171.41</v>
      </c>
      <c r="H18" s="101">
        <v>171.41</v>
      </c>
      <c r="I18" s="101"/>
      <c r="J18" s="213">
        <f t="shared" si="1"/>
        <v>3.726304347826087</v>
      </c>
    </row>
    <row r="19" spans="1:10" ht="15" customHeight="1">
      <c r="A19" s="214">
        <v>14</v>
      </c>
      <c r="B19" s="116" t="s">
        <v>110</v>
      </c>
      <c r="C19" s="116" t="s">
        <v>16</v>
      </c>
      <c r="D19" s="117">
        <v>41</v>
      </c>
      <c r="E19" s="117" t="s">
        <v>18</v>
      </c>
      <c r="F19" s="117">
        <v>68</v>
      </c>
      <c r="G19" s="104">
        <f t="shared" si="0"/>
        <v>242.48</v>
      </c>
      <c r="H19" s="101">
        <v>242.48</v>
      </c>
      <c r="I19" s="101"/>
      <c r="J19" s="213">
        <f t="shared" si="1"/>
        <v>3.5658823529411765</v>
      </c>
    </row>
    <row r="20" spans="1:10" s="118" customFormat="1" ht="15">
      <c r="A20" s="115">
        <v>15</v>
      </c>
      <c r="B20" s="116" t="s">
        <v>110</v>
      </c>
      <c r="C20" s="116" t="s">
        <v>49</v>
      </c>
      <c r="D20" s="117">
        <v>11</v>
      </c>
      <c r="E20" s="117"/>
      <c r="F20" s="117">
        <v>48</v>
      </c>
      <c r="G20" s="104">
        <f t="shared" si="0"/>
        <v>189.22</v>
      </c>
      <c r="H20" s="104">
        <v>189.22</v>
      </c>
      <c r="I20" s="115"/>
      <c r="J20" s="213">
        <f t="shared" si="1"/>
        <v>3.942083333333333</v>
      </c>
    </row>
    <row r="21" spans="1:10" s="118" customFormat="1" ht="15">
      <c r="A21" s="115">
        <v>16</v>
      </c>
      <c r="B21" s="116" t="s">
        <v>110</v>
      </c>
      <c r="C21" s="116" t="s">
        <v>49</v>
      </c>
      <c r="D21" s="117">
        <v>13</v>
      </c>
      <c r="E21" s="117"/>
      <c r="F21" s="117">
        <v>48</v>
      </c>
      <c r="G21" s="104">
        <f t="shared" si="0"/>
        <v>106.32</v>
      </c>
      <c r="H21" s="104">
        <v>106.32</v>
      </c>
      <c r="I21" s="115"/>
      <c r="J21" s="213">
        <f t="shared" si="1"/>
        <v>2.215</v>
      </c>
    </row>
    <row r="22" spans="1:10" s="118" customFormat="1" ht="15">
      <c r="A22" s="115">
        <v>17</v>
      </c>
      <c r="B22" s="116" t="s">
        <v>110</v>
      </c>
      <c r="C22" s="116" t="s">
        <v>49</v>
      </c>
      <c r="D22" s="117">
        <v>15</v>
      </c>
      <c r="E22" s="117"/>
      <c r="F22" s="117">
        <v>48</v>
      </c>
      <c r="G22" s="104">
        <f t="shared" si="0"/>
        <v>146.66</v>
      </c>
      <c r="H22" s="104">
        <v>146.66</v>
      </c>
      <c r="I22" s="115"/>
      <c r="J22" s="213">
        <f t="shared" si="1"/>
        <v>3.0554166666666664</v>
      </c>
    </row>
    <row r="23" spans="1:10" s="118" customFormat="1" ht="15">
      <c r="A23" s="115">
        <v>18</v>
      </c>
      <c r="B23" s="116" t="s">
        <v>110</v>
      </c>
      <c r="C23" s="116" t="s">
        <v>49</v>
      </c>
      <c r="D23" s="117">
        <v>16</v>
      </c>
      <c r="E23" s="117"/>
      <c r="F23" s="117">
        <v>8</v>
      </c>
      <c r="G23" s="104">
        <f t="shared" si="0"/>
        <v>4.01</v>
      </c>
      <c r="H23" s="104">
        <v>4.01</v>
      </c>
      <c r="I23" s="115"/>
      <c r="J23" s="213">
        <f t="shared" si="1"/>
        <v>0.50125</v>
      </c>
    </row>
    <row r="24" spans="1:10" s="118" customFormat="1" ht="15">
      <c r="A24" s="115">
        <f aca="true" t="shared" si="2" ref="A24:A34">1+A23</f>
        <v>19</v>
      </c>
      <c r="B24" s="116" t="s">
        <v>110</v>
      </c>
      <c r="C24" s="116" t="s">
        <v>49</v>
      </c>
      <c r="D24" s="117">
        <v>18</v>
      </c>
      <c r="E24" s="117"/>
      <c r="F24" s="117">
        <v>16</v>
      </c>
      <c r="G24" s="104">
        <f t="shared" si="0"/>
        <v>30.29</v>
      </c>
      <c r="H24" s="104">
        <v>30.29</v>
      </c>
      <c r="I24" s="115"/>
      <c r="J24" s="213">
        <f t="shared" si="1"/>
        <v>1.893125</v>
      </c>
    </row>
    <row r="25" spans="1:10" s="118" customFormat="1" ht="15">
      <c r="A25" s="115">
        <f t="shared" si="2"/>
        <v>20</v>
      </c>
      <c r="B25" s="116" t="s">
        <v>110</v>
      </c>
      <c r="C25" s="116" t="s">
        <v>57</v>
      </c>
      <c r="D25" s="117">
        <v>21</v>
      </c>
      <c r="E25" s="117" t="s">
        <v>18</v>
      </c>
      <c r="F25" s="117">
        <v>33</v>
      </c>
      <c r="G25" s="104">
        <f t="shared" si="0"/>
        <v>248.13</v>
      </c>
      <c r="H25" s="104">
        <v>248.13</v>
      </c>
      <c r="I25" s="115"/>
      <c r="J25" s="213">
        <f t="shared" si="1"/>
        <v>7.519090909090909</v>
      </c>
    </row>
    <row r="26" spans="1:10" s="118" customFormat="1" ht="15">
      <c r="A26" s="115">
        <f t="shared" si="2"/>
        <v>21</v>
      </c>
      <c r="B26" s="116" t="s">
        <v>110</v>
      </c>
      <c r="C26" s="116" t="s">
        <v>72</v>
      </c>
      <c r="D26" s="117">
        <v>6</v>
      </c>
      <c r="E26" s="117"/>
      <c r="F26" s="117">
        <v>8</v>
      </c>
      <c r="G26" s="104">
        <f t="shared" si="0"/>
        <v>72.8</v>
      </c>
      <c r="H26" s="104">
        <v>72.8</v>
      </c>
      <c r="I26" s="115"/>
      <c r="J26" s="213">
        <f t="shared" si="1"/>
        <v>9.1</v>
      </c>
    </row>
    <row r="27" spans="1:10" s="118" customFormat="1" ht="15">
      <c r="A27" s="115">
        <f t="shared" si="2"/>
        <v>22</v>
      </c>
      <c r="B27" s="116" t="s">
        <v>110</v>
      </c>
      <c r="C27" s="116" t="s">
        <v>72</v>
      </c>
      <c r="D27" s="117">
        <v>10</v>
      </c>
      <c r="E27" s="117"/>
      <c r="F27" s="117">
        <v>12</v>
      </c>
      <c r="G27" s="104">
        <f t="shared" si="0"/>
        <v>95.76</v>
      </c>
      <c r="H27" s="104">
        <v>95.76</v>
      </c>
      <c r="I27" s="115"/>
      <c r="J27" s="213">
        <f t="shared" si="1"/>
        <v>7.98</v>
      </c>
    </row>
    <row r="28" spans="1:10" s="118" customFormat="1" ht="15">
      <c r="A28" s="115">
        <f t="shared" si="2"/>
        <v>23</v>
      </c>
      <c r="B28" s="116" t="s">
        <v>110</v>
      </c>
      <c r="C28" s="190" t="s">
        <v>52</v>
      </c>
      <c r="D28" s="191">
        <v>4</v>
      </c>
      <c r="E28" s="117"/>
      <c r="F28" s="117">
        <v>140</v>
      </c>
      <c r="G28" s="104">
        <f t="shared" si="0"/>
        <v>1456</v>
      </c>
      <c r="H28" s="104">
        <v>1456</v>
      </c>
      <c r="I28" s="115"/>
      <c r="J28" s="213">
        <f t="shared" si="1"/>
        <v>10.4</v>
      </c>
    </row>
    <row r="29" spans="1:10" s="118" customFormat="1" ht="15">
      <c r="A29" s="115">
        <f t="shared" si="2"/>
        <v>24</v>
      </c>
      <c r="B29" s="116" t="s">
        <v>110</v>
      </c>
      <c r="C29" s="116" t="s">
        <v>115</v>
      </c>
      <c r="D29" s="117">
        <v>21</v>
      </c>
      <c r="E29" s="117">
        <v>1</v>
      </c>
      <c r="F29" s="117">
        <v>35</v>
      </c>
      <c r="G29" s="104">
        <f t="shared" si="0"/>
        <v>128.63</v>
      </c>
      <c r="H29" s="104">
        <v>128.63</v>
      </c>
      <c r="I29" s="115"/>
      <c r="J29" s="213">
        <f t="shared" si="1"/>
        <v>3.675142857142857</v>
      </c>
    </row>
    <row r="30" spans="1:10" s="118" customFormat="1" ht="15">
      <c r="A30" s="115">
        <f t="shared" si="2"/>
        <v>25</v>
      </c>
      <c r="B30" s="116" t="s">
        <v>110</v>
      </c>
      <c r="C30" s="116" t="s">
        <v>111</v>
      </c>
      <c r="D30" s="117">
        <v>21</v>
      </c>
      <c r="E30" s="117">
        <v>2</v>
      </c>
      <c r="F30" s="117">
        <v>35</v>
      </c>
      <c r="G30" s="104">
        <f t="shared" si="0"/>
        <v>159.58</v>
      </c>
      <c r="H30" s="104">
        <v>159.58</v>
      </c>
      <c r="I30" s="115"/>
      <c r="J30" s="213">
        <f t="shared" si="1"/>
        <v>4.559428571428572</v>
      </c>
    </row>
    <row r="31" spans="1:10" s="118" customFormat="1" ht="15">
      <c r="A31" s="115">
        <f t="shared" si="2"/>
        <v>26</v>
      </c>
      <c r="B31" s="116" t="s">
        <v>110</v>
      </c>
      <c r="C31" s="116" t="s">
        <v>111</v>
      </c>
      <c r="D31" s="117">
        <v>21</v>
      </c>
      <c r="E31" s="117">
        <v>3</v>
      </c>
      <c r="F31" s="117">
        <v>34</v>
      </c>
      <c r="G31" s="104">
        <f t="shared" si="0"/>
        <v>148.8</v>
      </c>
      <c r="H31" s="104">
        <v>148.8</v>
      </c>
      <c r="I31" s="115"/>
      <c r="J31" s="213">
        <f t="shared" si="1"/>
        <v>4.376470588235295</v>
      </c>
    </row>
    <row r="32" spans="1:10" s="118" customFormat="1" ht="15">
      <c r="A32" s="115">
        <v>27</v>
      </c>
      <c r="B32" s="116" t="s">
        <v>110</v>
      </c>
      <c r="C32" s="116" t="s">
        <v>48</v>
      </c>
      <c r="D32" s="117">
        <v>13</v>
      </c>
      <c r="E32" s="117"/>
      <c r="F32" s="117">
        <v>70</v>
      </c>
      <c r="G32" s="104">
        <f t="shared" si="0"/>
        <v>427.52</v>
      </c>
      <c r="H32" s="104">
        <v>427.52</v>
      </c>
      <c r="I32" s="115"/>
      <c r="J32" s="213">
        <f t="shared" si="1"/>
        <v>6.107428571428571</v>
      </c>
    </row>
    <row r="33" spans="1:10" s="118" customFormat="1" ht="15">
      <c r="A33" s="115">
        <f t="shared" si="2"/>
        <v>28</v>
      </c>
      <c r="B33" s="116" t="s">
        <v>110</v>
      </c>
      <c r="C33" s="175" t="s">
        <v>44</v>
      </c>
      <c r="D33" s="176">
        <v>3</v>
      </c>
      <c r="E33" s="117"/>
      <c r="F33" s="117">
        <v>218</v>
      </c>
      <c r="G33" s="104">
        <f t="shared" si="0"/>
        <v>1633.24</v>
      </c>
      <c r="H33" s="104">
        <v>1633.24</v>
      </c>
      <c r="I33" s="115"/>
      <c r="J33" s="213">
        <f t="shared" si="1"/>
        <v>7.491926605504587</v>
      </c>
    </row>
    <row r="34" spans="1:10" s="118" customFormat="1" ht="15">
      <c r="A34" s="115">
        <f t="shared" si="2"/>
        <v>29</v>
      </c>
      <c r="B34" s="116" t="s">
        <v>110</v>
      </c>
      <c r="C34" s="175" t="s">
        <v>117</v>
      </c>
      <c r="D34" s="176">
        <v>75</v>
      </c>
      <c r="E34" s="117"/>
      <c r="F34" s="117">
        <v>2</v>
      </c>
      <c r="G34" s="104">
        <f>H34+I34</f>
        <v>0.83</v>
      </c>
      <c r="H34" s="104">
        <v>0.83</v>
      </c>
      <c r="I34" s="115"/>
      <c r="J34" s="213">
        <f t="shared" si="1"/>
        <v>0.415</v>
      </c>
    </row>
    <row r="35" spans="1:10" s="110" customFormat="1" ht="15">
      <c r="A35" s="119"/>
      <c r="B35" s="108"/>
      <c r="C35" s="120"/>
      <c r="D35" s="121"/>
      <c r="E35" s="121"/>
      <c r="F35" s="122">
        <f>SUM(F6:F34)</f>
        <v>1407</v>
      </c>
      <c r="G35" s="125">
        <f>SUM(G6:G34)</f>
        <v>7538.58</v>
      </c>
      <c r="H35" s="125">
        <f>SUM(H6:H34)</f>
        <v>7538.58</v>
      </c>
      <c r="I35" s="125">
        <f>SUM(I20:I34)</f>
        <v>0</v>
      </c>
      <c r="J35" s="127"/>
    </row>
    <row r="36" spans="8:9" ht="15">
      <c r="H36" s="126"/>
      <c r="I36" s="126"/>
    </row>
    <row r="37" spans="8:9" ht="15">
      <c r="H37" s="126"/>
      <c r="I37" s="126"/>
    </row>
    <row r="38" ht="15">
      <c r="C38" s="124"/>
    </row>
  </sheetData>
  <sheetProtection/>
  <mergeCells count="12">
    <mergeCell ref="A3:A5"/>
    <mergeCell ref="B3:B5"/>
    <mergeCell ref="C3:E3"/>
    <mergeCell ref="C4:C5"/>
    <mergeCell ref="D4:D5"/>
    <mergeCell ref="G4:G5"/>
    <mergeCell ref="B1:J1"/>
    <mergeCell ref="J3:J5"/>
    <mergeCell ref="E4:E5"/>
    <mergeCell ref="F3:F5"/>
    <mergeCell ref="H4:I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6" zoomScaleSheetLayoutView="96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7" sqref="A17"/>
    </sheetView>
  </sheetViews>
  <sheetFormatPr defaultColWidth="9.140625" defaultRowHeight="15"/>
  <cols>
    <col min="1" max="1" width="5.00390625" style="41" customWidth="1"/>
    <col min="2" max="2" width="15.7109375" style="41" customWidth="1"/>
    <col min="3" max="3" width="16.8515625" style="41" customWidth="1"/>
    <col min="4" max="4" width="6.8515625" style="56" customWidth="1"/>
    <col min="5" max="5" width="9.140625" style="56" customWidth="1"/>
    <col min="6" max="6" width="11.57421875" style="56" customWidth="1"/>
    <col min="7" max="9" width="12.8515625" style="111" customWidth="1"/>
    <col min="10" max="10" width="12.7109375" style="41" customWidth="1"/>
    <col min="11" max="16384" width="9.140625" style="41" customWidth="1"/>
  </cols>
  <sheetData>
    <row r="1" spans="2:9" ht="15">
      <c r="B1" s="289" t="s">
        <v>10</v>
      </c>
      <c r="C1" s="289"/>
      <c r="D1" s="289"/>
      <c r="E1" s="289"/>
      <c r="F1" s="289"/>
      <c r="G1" s="289"/>
      <c r="H1" s="289"/>
      <c r="I1" s="289"/>
    </row>
    <row r="2" spans="3:6" ht="30.75" customHeight="1">
      <c r="C2" s="304"/>
      <c r="D2" s="304"/>
      <c r="E2" s="304"/>
      <c r="F2" s="304"/>
    </row>
    <row r="3" ht="15" customHeight="1">
      <c r="J3" s="142" t="s">
        <v>9</v>
      </c>
    </row>
    <row r="4" spans="1:10" ht="29.25" customHeight="1">
      <c r="A4" s="285" t="s">
        <v>0</v>
      </c>
      <c r="B4" s="285" t="s">
        <v>12</v>
      </c>
      <c r="C4" s="285" t="s">
        <v>1</v>
      </c>
      <c r="D4" s="285"/>
      <c r="E4" s="285"/>
      <c r="F4" s="296" t="s">
        <v>61</v>
      </c>
      <c r="G4" s="305" t="s">
        <v>124</v>
      </c>
      <c r="H4" s="291"/>
      <c r="I4" s="291"/>
      <c r="J4" s="280" t="s">
        <v>85</v>
      </c>
    </row>
    <row r="5" spans="1:10" ht="13.5" customHeight="1">
      <c r="A5" s="285"/>
      <c r="B5" s="285"/>
      <c r="C5" s="285" t="s">
        <v>2</v>
      </c>
      <c r="D5" s="285" t="s">
        <v>3</v>
      </c>
      <c r="E5" s="285" t="s">
        <v>4</v>
      </c>
      <c r="F5" s="297"/>
      <c r="G5" s="292" t="s">
        <v>5</v>
      </c>
      <c r="H5" s="293" t="s">
        <v>11</v>
      </c>
      <c r="I5" s="294"/>
      <c r="J5" s="281"/>
    </row>
    <row r="6" spans="1:10" ht="45">
      <c r="A6" s="285"/>
      <c r="B6" s="285"/>
      <c r="C6" s="285"/>
      <c r="D6" s="285"/>
      <c r="E6" s="285"/>
      <c r="F6" s="298"/>
      <c r="G6" s="292"/>
      <c r="H6" s="113" t="s">
        <v>6</v>
      </c>
      <c r="I6" s="113" t="s">
        <v>7</v>
      </c>
      <c r="J6" s="282"/>
    </row>
    <row r="7" spans="1:10" ht="15">
      <c r="A7" s="102">
        <v>1</v>
      </c>
      <c r="B7" s="128" t="s">
        <v>81</v>
      </c>
      <c r="C7" s="140" t="s">
        <v>21</v>
      </c>
      <c r="D7" s="103">
        <v>22</v>
      </c>
      <c r="E7" s="102"/>
      <c r="F7" s="102">
        <v>80</v>
      </c>
      <c r="G7" s="143">
        <f aca="true" t="shared" si="0" ref="G7:G21">SUM(H7:I7)</f>
        <v>1766.5</v>
      </c>
      <c r="H7" s="75">
        <v>1396.1</v>
      </c>
      <c r="I7" s="75">
        <v>370.4</v>
      </c>
      <c r="J7" s="195">
        <f>G7/F7</f>
        <v>22.08125</v>
      </c>
    </row>
    <row r="8" spans="1:10" ht="15">
      <c r="A8" s="215">
        <v>2</v>
      </c>
      <c r="B8" s="128" t="s">
        <v>81</v>
      </c>
      <c r="C8" s="140" t="s">
        <v>21</v>
      </c>
      <c r="D8" s="103">
        <v>26</v>
      </c>
      <c r="E8" s="102"/>
      <c r="F8" s="102">
        <v>42</v>
      </c>
      <c r="G8" s="143">
        <f t="shared" si="0"/>
        <v>579</v>
      </c>
      <c r="H8" s="75">
        <v>575.4</v>
      </c>
      <c r="I8" s="75">
        <v>3.6</v>
      </c>
      <c r="J8" s="212">
        <f aca="true" t="shared" si="1" ref="J8:J21">G8/F8</f>
        <v>13.785714285714286</v>
      </c>
    </row>
    <row r="9" spans="1:10" ht="15">
      <c r="A9" s="215">
        <v>3</v>
      </c>
      <c r="B9" s="128" t="s">
        <v>81</v>
      </c>
      <c r="C9" s="166" t="s">
        <v>19</v>
      </c>
      <c r="D9" s="103">
        <v>22</v>
      </c>
      <c r="E9" s="43"/>
      <c r="F9" s="103">
        <v>48</v>
      </c>
      <c r="G9" s="143">
        <f t="shared" si="0"/>
        <v>175.6</v>
      </c>
      <c r="H9" s="75">
        <v>175.6</v>
      </c>
      <c r="I9" s="75"/>
      <c r="J9" s="212">
        <f t="shared" si="1"/>
        <v>3.658333333333333</v>
      </c>
    </row>
    <row r="10" spans="1:10" ht="15">
      <c r="A10" s="215">
        <v>4</v>
      </c>
      <c r="B10" s="128" t="s">
        <v>81</v>
      </c>
      <c r="C10" s="166" t="s">
        <v>16</v>
      </c>
      <c r="D10" s="103">
        <v>23</v>
      </c>
      <c r="E10" s="43" t="s">
        <v>17</v>
      </c>
      <c r="F10" s="103">
        <v>109</v>
      </c>
      <c r="G10" s="143">
        <f t="shared" si="0"/>
        <v>850.9000000000001</v>
      </c>
      <c r="H10" s="75">
        <v>844.2</v>
      </c>
      <c r="I10" s="75">
        <v>6.7</v>
      </c>
      <c r="J10" s="212">
        <f t="shared" si="1"/>
        <v>7.806422018348624</v>
      </c>
    </row>
    <row r="11" spans="1:10" ht="15">
      <c r="A11" s="215">
        <v>5</v>
      </c>
      <c r="B11" s="130" t="s">
        <v>81</v>
      </c>
      <c r="C11" s="178" t="s">
        <v>34</v>
      </c>
      <c r="D11" s="132">
        <v>19</v>
      </c>
      <c r="E11" s="134"/>
      <c r="F11" s="134">
        <v>8</v>
      </c>
      <c r="G11" s="143">
        <f t="shared" si="0"/>
        <v>20.3</v>
      </c>
      <c r="H11" s="75">
        <v>20.3</v>
      </c>
      <c r="I11" s="75"/>
      <c r="J11" s="212">
        <f t="shared" si="1"/>
        <v>2.5375</v>
      </c>
    </row>
    <row r="12" spans="1:10" ht="15">
      <c r="A12" s="215">
        <v>6</v>
      </c>
      <c r="B12" s="128" t="s">
        <v>81</v>
      </c>
      <c r="C12" s="128" t="s">
        <v>84</v>
      </c>
      <c r="D12" s="102">
        <v>15</v>
      </c>
      <c r="E12" s="102"/>
      <c r="F12" s="102">
        <v>41</v>
      </c>
      <c r="G12" s="143">
        <f t="shared" si="0"/>
        <v>258</v>
      </c>
      <c r="H12" s="75">
        <v>242.2</v>
      </c>
      <c r="I12" s="75">
        <v>15.8</v>
      </c>
      <c r="J12" s="212">
        <f t="shared" si="1"/>
        <v>6.2926829268292686</v>
      </c>
    </row>
    <row r="13" spans="1:10" ht="15">
      <c r="A13" s="215">
        <v>7</v>
      </c>
      <c r="B13" s="128" t="s">
        <v>81</v>
      </c>
      <c r="C13" s="129" t="s">
        <v>43</v>
      </c>
      <c r="D13" s="103">
        <v>17</v>
      </c>
      <c r="E13" s="103" t="s">
        <v>18</v>
      </c>
      <c r="F13" s="103">
        <v>40</v>
      </c>
      <c r="G13" s="143">
        <f t="shared" si="0"/>
        <v>167.3</v>
      </c>
      <c r="H13" s="75">
        <v>167.3</v>
      </c>
      <c r="I13" s="75"/>
      <c r="J13" s="212">
        <f t="shared" si="1"/>
        <v>4.1825</v>
      </c>
    </row>
    <row r="14" spans="1:10" ht="15">
      <c r="A14" s="215">
        <v>8</v>
      </c>
      <c r="B14" s="128" t="s">
        <v>81</v>
      </c>
      <c r="C14" s="128" t="s">
        <v>69</v>
      </c>
      <c r="D14" s="102">
        <v>37</v>
      </c>
      <c r="E14" s="102" t="s">
        <v>17</v>
      </c>
      <c r="F14" s="102">
        <v>21</v>
      </c>
      <c r="G14" s="143">
        <f t="shared" si="0"/>
        <v>154.1</v>
      </c>
      <c r="H14" s="75">
        <v>84.6</v>
      </c>
      <c r="I14" s="75">
        <v>69.5</v>
      </c>
      <c r="J14" s="212">
        <f t="shared" si="1"/>
        <v>7.338095238095238</v>
      </c>
    </row>
    <row r="15" spans="1:10" ht="15">
      <c r="A15" s="215">
        <v>9</v>
      </c>
      <c r="B15" s="130" t="s">
        <v>81</v>
      </c>
      <c r="C15" s="131" t="s">
        <v>69</v>
      </c>
      <c r="D15" s="132">
        <v>41</v>
      </c>
      <c r="E15" s="133"/>
      <c r="F15" s="132">
        <v>18</v>
      </c>
      <c r="G15" s="143">
        <f t="shared" si="0"/>
        <v>88.9</v>
      </c>
      <c r="H15" s="75">
        <v>88.9</v>
      </c>
      <c r="I15" s="75"/>
      <c r="J15" s="212">
        <f t="shared" si="1"/>
        <v>4.938888888888889</v>
      </c>
    </row>
    <row r="16" spans="1:10" ht="15">
      <c r="A16" s="215">
        <v>10</v>
      </c>
      <c r="B16" s="128" t="s">
        <v>81</v>
      </c>
      <c r="C16" s="128" t="s">
        <v>69</v>
      </c>
      <c r="D16" s="102">
        <v>43</v>
      </c>
      <c r="E16" s="102"/>
      <c r="F16" s="102">
        <v>35</v>
      </c>
      <c r="G16" s="143">
        <f t="shared" si="0"/>
        <v>401.29999999999995</v>
      </c>
      <c r="H16" s="75">
        <v>284.4</v>
      </c>
      <c r="I16" s="75">
        <v>116.9</v>
      </c>
      <c r="J16" s="212">
        <f t="shared" si="1"/>
        <v>11.465714285714284</v>
      </c>
    </row>
    <row r="17" spans="1:10" ht="15">
      <c r="A17" s="215">
        <v>11</v>
      </c>
      <c r="B17" s="128" t="s">
        <v>81</v>
      </c>
      <c r="C17" s="166" t="s">
        <v>30</v>
      </c>
      <c r="D17" s="103">
        <v>3</v>
      </c>
      <c r="E17" s="43" t="s">
        <v>17</v>
      </c>
      <c r="F17" s="103">
        <v>47</v>
      </c>
      <c r="G17" s="143">
        <f t="shared" si="0"/>
        <v>82.8</v>
      </c>
      <c r="H17" s="75">
        <v>82.8</v>
      </c>
      <c r="I17" s="75"/>
      <c r="J17" s="212">
        <f t="shared" si="1"/>
        <v>1.7617021276595743</v>
      </c>
    </row>
    <row r="18" spans="1:10" ht="15">
      <c r="A18" s="215">
        <v>12</v>
      </c>
      <c r="B18" s="128" t="s">
        <v>81</v>
      </c>
      <c r="C18" s="128" t="s">
        <v>73</v>
      </c>
      <c r="D18" s="102">
        <v>1</v>
      </c>
      <c r="E18" s="102"/>
      <c r="F18" s="102">
        <v>12</v>
      </c>
      <c r="G18" s="143">
        <f t="shared" si="0"/>
        <v>106.6</v>
      </c>
      <c r="H18" s="75">
        <v>95</v>
      </c>
      <c r="I18" s="75">
        <v>11.6</v>
      </c>
      <c r="J18" s="212">
        <f t="shared" si="1"/>
        <v>8.883333333333333</v>
      </c>
    </row>
    <row r="19" spans="1:10" ht="15">
      <c r="A19" s="215">
        <v>13</v>
      </c>
      <c r="B19" s="130" t="s">
        <v>81</v>
      </c>
      <c r="C19" s="167" t="s">
        <v>73</v>
      </c>
      <c r="D19" s="134">
        <v>3</v>
      </c>
      <c r="E19" s="134" t="s">
        <v>18</v>
      </c>
      <c r="F19" s="134">
        <v>12</v>
      </c>
      <c r="G19" s="143">
        <f t="shared" si="0"/>
        <v>26.1</v>
      </c>
      <c r="H19" s="75">
        <v>26.1</v>
      </c>
      <c r="I19" s="75"/>
      <c r="J19" s="212">
        <f t="shared" si="1"/>
        <v>2.1750000000000003</v>
      </c>
    </row>
    <row r="20" spans="1:10" ht="15">
      <c r="A20" s="102">
        <v>14</v>
      </c>
      <c r="B20" s="128" t="s">
        <v>81</v>
      </c>
      <c r="C20" s="128" t="s">
        <v>77</v>
      </c>
      <c r="D20" s="102">
        <v>33</v>
      </c>
      <c r="E20" s="102"/>
      <c r="F20" s="102">
        <v>16</v>
      </c>
      <c r="G20" s="143">
        <f t="shared" si="0"/>
        <v>173</v>
      </c>
      <c r="H20" s="75">
        <v>145.3</v>
      </c>
      <c r="I20" s="75">
        <v>27.7</v>
      </c>
      <c r="J20" s="212">
        <f t="shared" si="1"/>
        <v>10.8125</v>
      </c>
    </row>
    <row r="21" spans="1:10" ht="15">
      <c r="A21" s="102">
        <v>15</v>
      </c>
      <c r="B21" s="128" t="s">
        <v>81</v>
      </c>
      <c r="C21" s="128" t="s">
        <v>83</v>
      </c>
      <c r="D21" s="102">
        <v>48</v>
      </c>
      <c r="E21" s="102" t="s">
        <v>18</v>
      </c>
      <c r="F21" s="102">
        <v>12</v>
      </c>
      <c r="G21" s="143">
        <f t="shared" si="0"/>
        <v>164.9</v>
      </c>
      <c r="H21" s="75">
        <v>163.4</v>
      </c>
      <c r="I21" s="75">
        <v>1.5</v>
      </c>
      <c r="J21" s="212">
        <f t="shared" si="1"/>
        <v>13.741666666666667</v>
      </c>
    </row>
    <row r="22" spans="1:10" s="110" customFormat="1" ht="15">
      <c r="A22" s="135"/>
      <c r="B22" s="136" t="s">
        <v>8</v>
      </c>
      <c r="C22" s="136"/>
      <c r="D22" s="135"/>
      <c r="E22" s="135"/>
      <c r="F22" s="135">
        <f>SUM(F7:F21)</f>
        <v>541</v>
      </c>
      <c r="G22" s="144">
        <f>SUM(G7:G21)</f>
        <v>5015.300000000001</v>
      </c>
      <c r="H22" s="144">
        <f>SUM(H7:H21)</f>
        <v>4391.6</v>
      </c>
      <c r="I22" s="144">
        <f>SUM(I7:I21)</f>
        <v>623.7</v>
      </c>
      <c r="J22" s="145"/>
    </row>
    <row r="23" spans="1:10" s="137" customFormat="1" ht="15">
      <c r="A23" s="303" t="s">
        <v>91</v>
      </c>
      <c r="B23" s="303"/>
      <c r="C23" s="303"/>
      <c r="D23" s="303"/>
      <c r="E23" s="303"/>
      <c r="F23" s="303"/>
      <c r="G23" s="303"/>
      <c r="H23" s="303"/>
      <c r="I23" s="303"/>
      <c r="J23" s="303"/>
    </row>
    <row r="24" spans="1:10" ht="15">
      <c r="A24" s="215">
        <v>1</v>
      </c>
      <c r="B24" s="128" t="s">
        <v>81</v>
      </c>
      <c r="C24" s="128" t="s">
        <v>47</v>
      </c>
      <c r="D24" s="103">
        <v>2</v>
      </c>
      <c r="E24" s="203"/>
      <c r="F24" s="203">
        <v>12</v>
      </c>
      <c r="G24" s="143">
        <f>H24+I24</f>
        <v>3.9</v>
      </c>
      <c r="H24" s="75">
        <v>3.9</v>
      </c>
      <c r="I24" s="75"/>
      <c r="J24" s="212">
        <f>G24/F24</f>
        <v>0.325</v>
      </c>
    </row>
    <row r="25" spans="1:10" ht="15">
      <c r="A25" s="215">
        <v>2</v>
      </c>
      <c r="B25" s="128" t="s">
        <v>81</v>
      </c>
      <c r="C25" s="128" t="s">
        <v>47</v>
      </c>
      <c r="D25" s="187">
        <v>13</v>
      </c>
      <c r="E25" s="187"/>
      <c r="F25" s="187">
        <v>23</v>
      </c>
      <c r="G25" s="143">
        <f aca="true" t="shared" si="2" ref="G25:G33">H25+I25</f>
        <v>464.5</v>
      </c>
      <c r="H25" s="75">
        <v>272.6</v>
      </c>
      <c r="I25" s="75">
        <v>191.9</v>
      </c>
      <c r="J25" s="217">
        <f aca="true" t="shared" si="3" ref="J25:J33">G25/F25</f>
        <v>20.195652173913043</v>
      </c>
    </row>
    <row r="26" spans="1:10" ht="15">
      <c r="A26" s="215">
        <v>3</v>
      </c>
      <c r="B26" s="128" t="s">
        <v>81</v>
      </c>
      <c r="C26" s="128" t="s">
        <v>64</v>
      </c>
      <c r="D26" s="102">
        <v>11</v>
      </c>
      <c r="E26" s="102"/>
      <c r="F26" s="102">
        <v>27</v>
      </c>
      <c r="G26" s="143">
        <f t="shared" si="2"/>
        <v>850.5</v>
      </c>
      <c r="H26" s="75">
        <v>481</v>
      </c>
      <c r="I26" s="75">
        <v>369.5</v>
      </c>
      <c r="J26" s="217">
        <f t="shared" si="3"/>
        <v>31.5</v>
      </c>
    </row>
    <row r="27" spans="1:10" ht="15">
      <c r="A27" s="215">
        <v>4</v>
      </c>
      <c r="B27" s="128" t="s">
        <v>81</v>
      </c>
      <c r="C27" s="128" t="s">
        <v>64</v>
      </c>
      <c r="D27" s="102">
        <v>13</v>
      </c>
      <c r="E27" s="102"/>
      <c r="F27" s="102">
        <v>8</v>
      </c>
      <c r="G27" s="143">
        <f t="shared" si="2"/>
        <v>317.79999999999995</v>
      </c>
      <c r="H27" s="75">
        <v>101.6</v>
      </c>
      <c r="I27" s="75">
        <v>216.2</v>
      </c>
      <c r="J27" s="217">
        <f t="shared" si="3"/>
        <v>39.724999999999994</v>
      </c>
    </row>
    <row r="28" spans="1:10" ht="15">
      <c r="A28" s="215">
        <v>5</v>
      </c>
      <c r="B28" s="128" t="s">
        <v>81</v>
      </c>
      <c r="C28" s="128" t="s">
        <v>64</v>
      </c>
      <c r="D28" s="102">
        <v>16</v>
      </c>
      <c r="E28" s="102"/>
      <c r="F28" s="102">
        <v>27</v>
      </c>
      <c r="G28" s="143">
        <f t="shared" si="2"/>
        <v>905.6999999999999</v>
      </c>
      <c r="H28" s="75">
        <v>580.8</v>
      </c>
      <c r="I28" s="75">
        <v>324.9</v>
      </c>
      <c r="J28" s="217">
        <f t="shared" si="3"/>
        <v>33.544444444444444</v>
      </c>
    </row>
    <row r="29" spans="1:10" ht="15">
      <c r="A29" s="215">
        <v>6</v>
      </c>
      <c r="B29" s="140" t="s">
        <v>81</v>
      </c>
      <c r="C29" s="140" t="s">
        <v>34</v>
      </c>
      <c r="D29" s="103">
        <v>22</v>
      </c>
      <c r="E29" s="103"/>
      <c r="F29" s="103">
        <v>12</v>
      </c>
      <c r="G29" s="143">
        <f t="shared" si="2"/>
        <v>24.8</v>
      </c>
      <c r="H29" s="75">
        <v>24.8</v>
      </c>
      <c r="I29" s="75"/>
      <c r="J29" s="217">
        <f t="shared" si="3"/>
        <v>2.066666666666667</v>
      </c>
    </row>
    <row r="30" spans="1:10" ht="15">
      <c r="A30" s="215">
        <v>7</v>
      </c>
      <c r="B30" s="138" t="s">
        <v>81</v>
      </c>
      <c r="C30" s="138" t="s">
        <v>72</v>
      </c>
      <c r="D30" s="139">
        <v>6</v>
      </c>
      <c r="E30" s="139"/>
      <c r="F30" s="139">
        <v>8</v>
      </c>
      <c r="G30" s="143">
        <f t="shared" si="2"/>
        <v>168.6</v>
      </c>
      <c r="H30" s="75">
        <v>147.2</v>
      </c>
      <c r="I30" s="75">
        <v>21.4</v>
      </c>
      <c r="J30" s="217">
        <f t="shared" si="3"/>
        <v>21.075</v>
      </c>
    </row>
    <row r="31" spans="1:10" ht="15">
      <c r="A31" s="102">
        <v>8</v>
      </c>
      <c r="B31" s="140" t="s">
        <v>81</v>
      </c>
      <c r="C31" s="140" t="s">
        <v>72</v>
      </c>
      <c r="D31" s="103">
        <v>9</v>
      </c>
      <c r="E31" s="102"/>
      <c r="F31" s="102">
        <v>12</v>
      </c>
      <c r="G31" s="143">
        <f t="shared" si="2"/>
        <v>86.3</v>
      </c>
      <c r="H31" s="75">
        <v>86.3</v>
      </c>
      <c r="I31" s="75"/>
      <c r="J31" s="217">
        <f t="shared" si="3"/>
        <v>7.191666666666666</v>
      </c>
    </row>
    <row r="32" spans="1:10" ht="15">
      <c r="A32" s="102">
        <v>9</v>
      </c>
      <c r="B32" s="128" t="s">
        <v>81</v>
      </c>
      <c r="C32" s="128" t="s">
        <v>72</v>
      </c>
      <c r="D32" s="102">
        <v>10</v>
      </c>
      <c r="E32" s="102"/>
      <c r="F32" s="102">
        <v>12</v>
      </c>
      <c r="G32" s="143">
        <f t="shared" si="2"/>
        <v>155.7</v>
      </c>
      <c r="H32" s="75">
        <v>131.6</v>
      </c>
      <c r="I32" s="75">
        <v>24.1</v>
      </c>
      <c r="J32" s="217">
        <f t="shared" si="3"/>
        <v>12.975</v>
      </c>
    </row>
    <row r="33" spans="1:10" s="114" customFormat="1" ht="15">
      <c r="A33" s="102">
        <v>10</v>
      </c>
      <c r="B33" s="128" t="s">
        <v>81</v>
      </c>
      <c r="C33" s="140" t="s">
        <v>82</v>
      </c>
      <c r="D33" s="103">
        <v>9</v>
      </c>
      <c r="E33" s="196"/>
      <c r="F33" s="196">
        <v>52</v>
      </c>
      <c r="G33" s="143">
        <f t="shared" si="2"/>
        <v>1050.6</v>
      </c>
      <c r="H33" s="75">
        <v>636.3</v>
      </c>
      <c r="I33" s="75">
        <v>414.3</v>
      </c>
      <c r="J33" s="217">
        <f t="shared" si="3"/>
        <v>20.20384615384615</v>
      </c>
    </row>
    <row r="34" spans="1:10" s="110" customFormat="1" ht="15">
      <c r="A34" s="108"/>
      <c r="B34" s="108" t="s">
        <v>8</v>
      </c>
      <c r="C34" s="108"/>
      <c r="D34" s="119"/>
      <c r="E34" s="119"/>
      <c r="F34" s="119">
        <f>SUM(F24:F33)</f>
        <v>193</v>
      </c>
      <c r="G34" s="145">
        <f>SUM(G24:G33)</f>
        <v>4028.4</v>
      </c>
      <c r="H34" s="145">
        <f>SUM(H24:H33)</f>
        <v>2466.1</v>
      </c>
      <c r="I34" s="145">
        <f>SUM(I24:I33)</f>
        <v>1562.3</v>
      </c>
      <c r="J34" s="127"/>
    </row>
  </sheetData>
  <sheetProtection/>
  <mergeCells count="14">
    <mergeCell ref="C2:F2"/>
    <mergeCell ref="G4:I4"/>
    <mergeCell ref="G5:G6"/>
    <mergeCell ref="H5:I5"/>
    <mergeCell ref="F4:F6"/>
    <mergeCell ref="B1:I1"/>
    <mergeCell ref="E5:E6"/>
    <mergeCell ref="J4:J6"/>
    <mergeCell ref="A23:J23"/>
    <mergeCell ref="A4:A6"/>
    <mergeCell ref="B4:B6"/>
    <mergeCell ref="C4:E4"/>
    <mergeCell ref="C5:C6"/>
    <mergeCell ref="D5:D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27" sqref="F27"/>
    </sheetView>
  </sheetViews>
  <sheetFormatPr defaultColWidth="9.140625" defaultRowHeight="15"/>
  <cols>
    <col min="1" max="1" width="5.00390625" style="41" customWidth="1"/>
    <col min="2" max="2" width="22.140625" style="41" customWidth="1"/>
    <col min="3" max="3" width="21.57421875" style="41" customWidth="1"/>
    <col min="4" max="4" width="7.7109375" style="56" customWidth="1"/>
    <col min="5" max="6" width="9.140625" style="56" customWidth="1"/>
    <col min="7" max="9" width="11.7109375" style="111" customWidth="1"/>
    <col min="10" max="10" width="17.00390625" style="111" customWidth="1"/>
    <col min="11" max="11" width="9.140625" style="41" customWidth="1"/>
    <col min="12" max="12" width="37.28125" style="41" customWidth="1"/>
    <col min="13" max="16384" width="9.140625" style="41" customWidth="1"/>
  </cols>
  <sheetData>
    <row r="1" spans="2:10" ht="15">
      <c r="B1" s="289" t="s">
        <v>10</v>
      </c>
      <c r="C1" s="289"/>
      <c r="D1" s="289"/>
      <c r="E1" s="289"/>
      <c r="F1" s="289"/>
      <c r="G1" s="289"/>
      <c r="H1" s="289"/>
      <c r="I1" s="289"/>
      <c r="J1" s="289"/>
    </row>
    <row r="2" ht="15">
      <c r="J2" s="142" t="s">
        <v>9</v>
      </c>
    </row>
    <row r="3" spans="1:10" ht="29.25" customHeight="1">
      <c r="A3" s="285" t="s">
        <v>0</v>
      </c>
      <c r="B3" s="285" t="s">
        <v>12</v>
      </c>
      <c r="C3" s="285" t="s">
        <v>1</v>
      </c>
      <c r="D3" s="285"/>
      <c r="E3" s="285"/>
      <c r="F3" s="296" t="s">
        <v>61</v>
      </c>
      <c r="G3" s="291" t="s">
        <v>124</v>
      </c>
      <c r="H3" s="291"/>
      <c r="I3" s="291"/>
      <c r="J3" s="280" t="s">
        <v>85</v>
      </c>
    </row>
    <row r="4" spans="1:10" ht="13.5" customHeight="1">
      <c r="A4" s="285"/>
      <c r="B4" s="285"/>
      <c r="C4" s="285" t="s">
        <v>2</v>
      </c>
      <c r="D4" s="285" t="s">
        <v>3</v>
      </c>
      <c r="E4" s="285" t="s">
        <v>4</v>
      </c>
      <c r="F4" s="297"/>
      <c r="G4" s="292" t="s">
        <v>5</v>
      </c>
      <c r="H4" s="293" t="s">
        <v>11</v>
      </c>
      <c r="I4" s="294"/>
      <c r="J4" s="281"/>
    </row>
    <row r="5" spans="1:10" ht="45" customHeight="1">
      <c r="A5" s="285"/>
      <c r="B5" s="285"/>
      <c r="C5" s="285"/>
      <c r="D5" s="285"/>
      <c r="E5" s="285"/>
      <c r="F5" s="298"/>
      <c r="G5" s="292"/>
      <c r="H5" s="113" t="s">
        <v>6</v>
      </c>
      <c r="I5" s="113" t="s">
        <v>7</v>
      </c>
      <c r="J5" s="282"/>
    </row>
    <row r="6" spans="1:10" ht="15" customHeight="1">
      <c r="A6" s="214">
        <v>1</v>
      </c>
      <c r="B6" s="128" t="s">
        <v>53</v>
      </c>
      <c r="C6" s="128" t="s">
        <v>19</v>
      </c>
      <c r="D6" s="102">
        <v>36</v>
      </c>
      <c r="E6" s="102"/>
      <c r="F6" s="103">
        <v>66</v>
      </c>
      <c r="G6" s="174">
        <f aca="true" t="shared" si="0" ref="G6:G24">H6+I6</f>
        <v>354.4</v>
      </c>
      <c r="H6" s="113">
        <v>354.4</v>
      </c>
      <c r="I6" s="113"/>
      <c r="J6" s="213">
        <f>G6/F6</f>
        <v>5.369696969696969</v>
      </c>
    </row>
    <row r="7" spans="1:10" ht="15" customHeight="1">
      <c r="A7" s="214">
        <v>2</v>
      </c>
      <c r="B7" s="128" t="s">
        <v>53</v>
      </c>
      <c r="C7" s="128" t="s">
        <v>54</v>
      </c>
      <c r="D7" s="146">
        <v>29</v>
      </c>
      <c r="E7" s="146"/>
      <c r="F7" s="146">
        <v>116</v>
      </c>
      <c r="G7" s="174">
        <f t="shared" si="0"/>
        <v>343.9</v>
      </c>
      <c r="H7" s="113">
        <v>343.9</v>
      </c>
      <c r="I7" s="113"/>
      <c r="J7" s="213">
        <f aca="true" t="shared" si="1" ref="J7:J25">G7/F7</f>
        <v>2.964655172413793</v>
      </c>
    </row>
    <row r="8" spans="1:10" ht="15" customHeight="1">
      <c r="A8" s="214">
        <v>3</v>
      </c>
      <c r="B8" s="128" t="s">
        <v>53</v>
      </c>
      <c r="C8" s="128" t="s">
        <v>54</v>
      </c>
      <c r="D8" s="146">
        <v>29</v>
      </c>
      <c r="E8" s="146" t="s">
        <v>18</v>
      </c>
      <c r="F8" s="146">
        <v>126</v>
      </c>
      <c r="G8" s="174">
        <f t="shared" si="0"/>
        <v>455.8</v>
      </c>
      <c r="H8" s="113">
        <v>455.8</v>
      </c>
      <c r="I8" s="113"/>
      <c r="J8" s="213">
        <f t="shared" si="1"/>
        <v>3.6174603174603175</v>
      </c>
    </row>
    <row r="9" spans="1:10" ht="15" customHeight="1">
      <c r="A9" s="214">
        <v>4</v>
      </c>
      <c r="B9" s="128" t="s">
        <v>53</v>
      </c>
      <c r="C9" s="128" t="s">
        <v>54</v>
      </c>
      <c r="D9" s="146">
        <v>37</v>
      </c>
      <c r="E9" s="146"/>
      <c r="F9" s="146">
        <v>60</v>
      </c>
      <c r="G9" s="174">
        <f t="shared" si="0"/>
        <v>214.6</v>
      </c>
      <c r="H9" s="113">
        <v>214.6</v>
      </c>
      <c r="I9" s="113"/>
      <c r="J9" s="213">
        <f t="shared" si="1"/>
        <v>3.5766666666666667</v>
      </c>
    </row>
    <row r="10" spans="1:10" ht="15" customHeight="1">
      <c r="A10" s="214">
        <v>5</v>
      </c>
      <c r="B10" s="128" t="s">
        <v>53</v>
      </c>
      <c r="C10" s="128" t="s">
        <v>54</v>
      </c>
      <c r="D10" s="102">
        <v>38</v>
      </c>
      <c r="E10" s="102"/>
      <c r="F10" s="132">
        <f>'[2]МКД'!$H$206</f>
        <v>143</v>
      </c>
      <c r="G10" s="174">
        <f t="shared" si="0"/>
        <v>902.8</v>
      </c>
      <c r="H10" s="113">
        <v>567.6</v>
      </c>
      <c r="I10" s="113">
        <v>335.2</v>
      </c>
      <c r="J10" s="213">
        <f t="shared" si="1"/>
        <v>6.313286713286713</v>
      </c>
    </row>
    <row r="11" spans="1:10" ht="15" customHeight="1">
      <c r="A11" s="214">
        <v>6</v>
      </c>
      <c r="B11" s="128" t="s">
        <v>53</v>
      </c>
      <c r="C11" s="128" t="s">
        <v>109</v>
      </c>
      <c r="D11" s="102">
        <v>2</v>
      </c>
      <c r="E11" s="102"/>
      <c r="F11" s="103">
        <v>169</v>
      </c>
      <c r="G11" s="174">
        <f t="shared" si="0"/>
        <v>578.3</v>
      </c>
      <c r="H11" s="113">
        <v>578.3</v>
      </c>
      <c r="I11" s="113"/>
      <c r="J11" s="213">
        <f t="shared" si="1"/>
        <v>3.4218934911242602</v>
      </c>
    </row>
    <row r="12" spans="1:10" ht="15" customHeight="1">
      <c r="A12" s="214">
        <v>7</v>
      </c>
      <c r="B12" s="128" t="s">
        <v>53</v>
      </c>
      <c r="C12" s="128" t="s">
        <v>109</v>
      </c>
      <c r="D12" s="102">
        <v>3</v>
      </c>
      <c r="E12" s="102"/>
      <c r="F12" s="103">
        <f>'[2]МКД'!$H$69</f>
        <v>49</v>
      </c>
      <c r="G12" s="174">
        <f t="shared" si="0"/>
        <v>169.4</v>
      </c>
      <c r="H12" s="113">
        <v>169.4</v>
      </c>
      <c r="I12" s="113"/>
      <c r="J12" s="213">
        <f t="shared" si="1"/>
        <v>3.4571428571428573</v>
      </c>
    </row>
    <row r="13" spans="1:10" ht="15" customHeight="1">
      <c r="A13" s="214">
        <v>8</v>
      </c>
      <c r="B13" s="128" t="s">
        <v>53</v>
      </c>
      <c r="C13" s="128" t="s">
        <v>109</v>
      </c>
      <c r="D13" s="102">
        <v>6</v>
      </c>
      <c r="E13" s="102"/>
      <c r="F13" s="103">
        <v>133</v>
      </c>
      <c r="G13" s="174">
        <f t="shared" si="0"/>
        <v>384.2</v>
      </c>
      <c r="H13" s="113">
        <v>384.2</v>
      </c>
      <c r="I13" s="113"/>
      <c r="J13" s="213">
        <f t="shared" si="1"/>
        <v>2.888721804511278</v>
      </c>
    </row>
    <row r="14" spans="1:10" ht="15" customHeight="1">
      <c r="A14" s="214">
        <v>9</v>
      </c>
      <c r="B14" s="128" t="s">
        <v>53</v>
      </c>
      <c r="C14" s="140" t="s">
        <v>109</v>
      </c>
      <c r="D14" s="103">
        <v>8</v>
      </c>
      <c r="E14" s="102"/>
      <c r="F14" s="132">
        <f>'[2]МКД'!$H$228</f>
        <v>98</v>
      </c>
      <c r="G14" s="174">
        <f t="shared" si="0"/>
        <v>1272.6200000000001</v>
      </c>
      <c r="H14" s="113">
        <v>817.7</v>
      </c>
      <c r="I14" s="113">
        <v>454.92</v>
      </c>
      <c r="J14" s="213">
        <f t="shared" si="1"/>
        <v>12.98591836734694</v>
      </c>
    </row>
    <row r="15" spans="1:10" ht="15" customHeight="1">
      <c r="A15" s="214">
        <v>10</v>
      </c>
      <c r="B15" s="128" t="s">
        <v>53</v>
      </c>
      <c r="C15" s="128" t="s">
        <v>49</v>
      </c>
      <c r="D15" s="102">
        <v>10</v>
      </c>
      <c r="E15" s="102"/>
      <c r="F15" s="103">
        <v>12</v>
      </c>
      <c r="G15" s="174">
        <f t="shared" si="0"/>
        <v>53.3</v>
      </c>
      <c r="H15" s="113">
        <v>53.3</v>
      </c>
      <c r="I15" s="113"/>
      <c r="J15" s="213">
        <f t="shared" si="1"/>
        <v>4.441666666666666</v>
      </c>
    </row>
    <row r="16" spans="1:10" ht="15" customHeight="1">
      <c r="A16" s="214">
        <v>11</v>
      </c>
      <c r="B16" s="128" t="s">
        <v>53</v>
      </c>
      <c r="C16" s="128" t="s">
        <v>49</v>
      </c>
      <c r="D16" s="102">
        <v>10</v>
      </c>
      <c r="E16" s="102" t="s">
        <v>17</v>
      </c>
      <c r="F16" s="103">
        <v>30</v>
      </c>
      <c r="G16" s="174">
        <f t="shared" si="0"/>
        <v>85</v>
      </c>
      <c r="H16" s="113">
        <v>85</v>
      </c>
      <c r="I16" s="113"/>
      <c r="J16" s="213">
        <f t="shared" si="1"/>
        <v>2.8333333333333335</v>
      </c>
    </row>
    <row r="17" spans="1:10" ht="15" customHeight="1">
      <c r="A17" s="214">
        <v>12</v>
      </c>
      <c r="B17" s="128" t="s">
        <v>53</v>
      </c>
      <c r="C17" s="128" t="s">
        <v>49</v>
      </c>
      <c r="D17" s="102">
        <v>12</v>
      </c>
      <c r="E17" s="102" t="s">
        <v>17</v>
      </c>
      <c r="F17" s="103">
        <v>12</v>
      </c>
      <c r="G17" s="174">
        <f t="shared" si="0"/>
        <v>79.3</v>
      </c>
      <c r="H17" s="113">
        <v>79.3</v>
      </c>
      <c r="I17" s="113"/>
      <c r="J17" s="213">
        <f t="shared" si="1"/>
        <v>6.608333333333333</v>
      </c>
    </row>
    <row r="18" spans="1:10" ht="15" customHeight="1">
      <c r="A18" s="214">
        <v>13</v>
      </c>
      <c r="B18" s="128" t="s">
        <v>53</v>
      </c>
      <c r="C18" s="128" t="s">
        <v>49</v>
      </c>
      <c r="D18" s="102">
        <v>20</v>
      </c>
      <c r="E18" s="102"/>
      <c r="F18" s="103">
        <v>36</v>
      </c>
      <c r="G18" s="174">
        <f t="shared" si="0"/>
        <v>158</v>
      </c>
      <c r="H18" s="113">
        <v>158</v>
      </c>
      <c r="I18" s="113"/>
      <c r="J18" s="213">
        <f t="shared" si="1"/>
        <v>4.388888888888889</v>
      </c>
    </row>
    <row r="19" spans="1:10" ht="15" customHeight="1">
      <c r="A19" s="214">
        <v>14</v>
      </c>
      <c r="B19" s="128" t="s">
        <v>53</v>
      </c>
      <c r="C19" s="128" t="s">
        <v>58</v>
      </c>
      <c r="D19" s="102">
        <v>6</v>
      </c>
      <c r="E19" s="102" t="s">
        <v>18</v>
      </c>
      <c r="F19" s="132">
        <v>183</v>
      </c>
      <c r="G19" s="174">
        <f t="shared" si="0"/>
        <v>543.2</v>
      </c>
      <c r="H19" s="113">
        <v>543.2</v>
      </c>
      <c r="I19" s="113"/>
      <c r="J19" s="213">
        <f t="shared" si="1"/>
        <v>2.968306010928962</v>
      </c>
    </row>
    <row r="20" spans="1:10" ht="15" customHeight="1">
      <c r="A20" s="214">
        <v>15</v>
      </c>
      <c r="B20" s="128" t="s">
        <v>53</v>
      </c>
      <c r="C20" s="128" t="s">
        <v>29</v>
      </c>
      <c r="D20" s="102">
        <v>2</v>
      </c>
      <c r="E20" s="102"/>
      <c r="F20" s="103">
        <v>68</v>
      </c>
      <c r="G20" s="174">
        <f t="shared" si="0"/>
        <v>341.3</v>
      </c>
      <c r="H20" s="113">
        <v>341.3</v>
      </c>
      <c r="I20" s="113"/>
      <c r="J20" s="213">
        <f t="shared" si="1"/>
        <v>5.019117647058824</v>
      </c>
    </row>
    <row r="21" spans="1:10" ht="15" customHeight="1">
      <c r="A21" s="214">
        <v>16</v>
      </c>
      <c r="B21" s="128" t="s">
        <v>53</v>
      </c>
      <c r="C21" s="128" t="s">
        <v>51</v>
      </c>
      <c r="D21" s="102">
        <v>1</v>
      </c>
      <c r="E21" s="102"/>
      <c r="F21" s="103">
        <f>'[2]МКД'!$H$181</f>
        <v>24</v>
      </c>
      <c r="G21" s="174">
        <f t="shared" si="0"/>
        <v>45.2</v>
      </c>
      <c r="H21" s="113">
        <v>45.2</v>
      </c>
      <c r="I21" s="113"/>
      <c r="J21" s="213">
        <f t="shared" si="1"/>
        <v>1.8833333333333335</v>
      </c>
    </row>
    <row r="22" spans="1:14" ht="15">
      <c r="A22" s="146">
        <v>17</v>
      </c>
      <c r="B22" s="128" t="s">
        <v>53</v>
      </c>
      <c r="C22" s="128" t="s">
        <v>51</v>
      </c>
      <c r="D22" s="102">
        <v>3</v>
      </c>
      <c r="E22" s="102"/>
      <c r="F22" s="103">
        <f>'[2]МКД'!$H$192</f>
        <v>24</v>
      </c>
      <c r="G22" s="174">
        <f t="shared" si="0"/>
        <v>77.5</v>
      </c>
      <c r="H22" s="181">
        <v>77.5</v>
      </c>
      <c r="I22" s="182"/>
      <c r="J22" s="213">
        <f t="shared" si="1"/>
        <v>3.2291666666666665</v>
      </c>
      <c r="N22" s="106"/>
    </row>
    <row r="23" spans="1:14" ht="15">
      <c r="A23" s="146">
        <v>18</v>
      </c>
      <c r="B23" s="128" t="s">
        <v>53</v>
      </c>
      <c r="C23" s="128" t="s">
        <v>51</v>
      </c>
      <c r="D23" s="102">
        <v>3</v>
      </c>
      <c r="E23" s="102" t="s">
        <v>17</v>
      </c>
      <c r="F23" s="103">
        <v>36</v>
      </c>
      <c r="G23" s="174">
        <f t="shared" si="0"/>
        <v>152.6</v>
      </c>
      <c r="H23" s="181">
        <v>152.6</v>
      </c>
      <c r="I23" s="182"/>
      <c r="J23" s="213">
        <f t="shared" si="1"/>
        <v>4.238888888888889</v>
      </c>
      <c r="N23" s="106"/>
    </row>
    <row r="24" spans="1:14" ht="15">
      <c r="A24" s="146">
        <v>19</v>
      </c>
      <c r="B24" s="128" t="s">
        <v>53</v>
      </c>
      <c r="C24" s="128" t="s">
        <v>51</v>
      </c>
      <c r="D24" s="102">
        <v>8</v>
      </c>
      <c r="E24" s="102"/>
      <c r="F24" s="103">
        <v>15</v>
      </c>
      <c r="G24" s="174">
        <f t="shared" si="0"/>
        <v>80.6</v>
      </c>
      <c r="H24" s="181">
        <v>80.6</v>
      </c>
      <c r="I24" s="182"/>
      <c r="J24" s="213">
        <f t="shared" si="1"/>
        <v>5.373333333333333</v>
      </c>
      <c r="N24" s="106"/>
    </row>
    <row r="25" spans="1:14" ht="15">
      <c r="A25" s="146">
        <v>20</v>
      </c>
      <c r="B25" s="128" t="s">
        <v>53</v>
      </c>
      <c r="C25" s="128" t="s">
        <v>51</v>
      </c>
      <c r="D25" s="102">
        <v>9</v>
      </c>
      <c r="E25" s="102"/>
      <c r="F25" s="103">
        <v>60</v>
      </c>
      <c r="G25" s="174">
        <f>H25+I25</f>
        <v>243.4</v>
      </c>
      <c r="H25" s="181">
        <v>243.4</v>
      </c>
      <c r="I25" s="182"/>
      <c r="J25" s="213">
        <f t="shared" si="1"/>
        <v>4.056666666666667</v>
      </c>
      <c r="N25" s="106"/>
    </row>
    <row r="26" spans="1:17" s="110" customFormat="1" ht="15">
      <c r="A26" s="119"/>
      <c r="B26" s="108" t="s">
        <v>8</v>
      </c>
      <c r="C26" s="108"/>
      <c r="D26" s="119"/>
      <c r="E26" s="119"/>
      <c r="F26" s="119">
        <f>SUM(F6:F25)</f>
        <v>1460</v>
      </c>
      <c r="G26" s="127">
        <f>SUM(G6:G25)</f>
        <v>6535.420000000001</v>
      </c>
      <c r="H26" s="127">
        <f>SUM(H6:H25)</f>
        <v>5745.3</v>
      </c>
      <c r="I26" s="127">
        <f>SUM(I6:I25)</f>
        <v>790.12</v>
      </c>
      <c r="J26" s="127"/>
      <c r="L26" s="147"/>
      <c r="M26" s="147"/>
      <c r="N26" s="147"/>
      <c r="O26" s="106"/>
      <c r="P26" s="106"/>
      <c r="Q26" s="106"/>
    </row>
  </sheetData>
  <sheetProtection/>
  <mergeCells count="12">
    <mergeCell ref="A3:A5"/>
    <mergeCell ref="B3:B5"/>
    <mergeCell ref="C3:E3"/>
    <mergeCell ref="C4:C5"/>
    <mergeCell ref="D4:D5"/>
    <mergeCell ref="F3:F5"/>
    <mergeCell ref="E4:E5"/>
    <mergeCell ref="B1:J1"/>
    <mergeCell ref="J3:J5"/>
    <mergeCell ref="G3:I3"/>
    <mergeCell ref="G4:G5"/>
    <mergeCell ref="H4:I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.00390625" style="0" customWidth="1"/>
    <col min="2" max="2" width="25.140625" style="0" customWidth="1"/>
    <col min="4" max="4" width="9.140625" style="11" customWidth="1"/>
    <col min="5" max="5" width="8.00390625" style="11" customWidth="1"/>
    <col min="6" max="6" width="10.8515625" style="11" customWidth="1"/>
    <col min="7" max="9" width="9.140625" style="11" customWidth="1"/>
    <col min="10" max="10" width="11.00390625" style="11" customWidth="1"/>
  </cols>
  <sheetData>
    <row r="2" spans="2:10" ht="32.25" customHeight="1">
      <c r="B2" s="309" t="s">
        <v>10</v>
      </c>
      <c r="C2" s="309"/>
      <c r="D2" s="309"/>
      <c r="E2" s="309"/>
      <c r="F2" s="309"/>
      <c r="G2" s="309"/>
      <c r="H2" s="309"/>
      <c r="I2" s="309"/>
      <c r="J2" s="309"/>
    </row>
    <row r="4" ht="15">
      <c r="J4" s="11" t="s">
        <v>9</v>
      </c>
    </row>
    <row r="5" spans="1:10" ht="47.25" customHeight="1">
      <c r="A5" s="306" t="s">
        <v>0</v>
      </c>
      <c r="B5" s="306" t="s">
        <v>12</v>
      </c>
      <c r="C5" s="306" t="s">
        <v>1</v>
      </c>
      <c r="D5" s="306"/>
      <c r="E5" s="306"/>
      <c r="F5" s="307" t="s">
        <v>61</v>
      </c>
      <c r="G5" s="275" t="s">
        <v>124</v>
      </c>
      <c r="H5" s="313"/>
      <c r="I5" s="313"/>
      <c r="J5" s="310" t="s">
        <v>85</v>
      </c>
    </row>
    <row r="6" spans="1:10" ht="15">
      <c r="A6" s="306"/>
      <c r="B6" s="306"/>
      <c r="C6" s="306" t="s">
        <v>2</v>
      </c>
      <c r="D6" s="306" t="s">
        <v>3</v>
      </c>
      <c r="E6" s="306" t="s">
        <v>4</v>
      </c>
      <c r="F6" s="308"/>
      <c r="G6" s="314" t="s">
        <v>5</v>
      </c>
      <c r="H6" s="316" t="s">
        <v>11</v>
      </c>
      <c r="I6" s="317"/>
      <c r="J6" s="311"/>
    </row>
    <row r="7" spans="1:10" ht="60">
      <c r="A7" s="307"/>
      <c r="B7" s="307"/>
      <c r="C7" s="307"/>
      <c r="D7" s="307"/>
      <c r="E7" s="307"/>
      <c r="F7" s="308"/>
      <c r="G7" s="315"/>
      <c r="H7" s="35" t="s">
        <v>6</v>
      </c>
      <c r="I7" s="35" t="s">
        <v>7</v>
      </c>
      <c r="J7" s="312"/>
    </row>
    <row r="8" spans="1:10" ht="15">
      <c r="A8" s="33">
        <v>1</v>
      </c>
      <c r="B8" s="45" t="s">
        <v>89</v>
      </c>
      <c r="C8" s="45" t="s">
        <v>16</v>
      </c>
      <c r="D8" s="33">
        <v>39</v>
      </c>
      <c r="E8" s="32"/>
      <c r="F8" s="32">
        <v>75</v>
      </c>
      <c r="G8" s="65">
        <f>H8+I8</f>
        <v>588.1</v>
      </c>
      <c r="H8" s="65">
        <v>265</v>
      </c>
      <c r="I8" s="65">
        <v>323.1</v>
      </c>
      <c r="J8" s="38">
        <f>G8/F8</f>
        <v>7.841333333333334</v>
      </c>
    </row>
    <row r="9" spans="1:10" s="8" customFormat="1" ht="15">
      <c r="A9" s="36"/>
      <c r="B9" s="46" t="s">
        <v>8</v>
      </c>
      <c r="C9" s="36"/>
      <c r="D9" s="34"/>
      <c r="E9" s="34"/>
      <c r="F9" s="34">
        <f>SUM(F8)</f>
        <v>75</v>
      </c>
      <c r="G9" s="37">
        <f>SUM(G8)</f>
        <v>588.1</v>
      </c>
      <c r="H9" s="37">
        <f>SUM(H8)</f>
        <v>265</v>
      </c>
      <c r="I9" s="37">
        <f>SUM(I8)</f>
        <v>323.1</v>
      </c>
      <c r="J9" s="34"/>
    </row>
  </sheetData>
  <sheetProtection/>
  <mergeCells count="12">
    <mergeCell ref="D6:D7"/>
    <mergeCell ref="E6:E7"/>
    <mergeCell ref="A5:A7"/>
    <mergeCell ref="B5:B7"/>
    <mergeCell ref="C5:E5"/>
    <mergeCell ref="F5:F7"/>
    <mergeCell ref="C6:C7"/>
    <mergeCell ref="B2:J2"/>
    <mergeCell ref="J5:J7"/>
    <mergeCell ref="G5:I5"/>
    <mergeCell ref="G6:G7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zoomScale="96" zoomScaleNormal="96" zoomScalePageLayoutView="0" workbookViewId="0" topLeftCell="A1">
      <pane xSplit="6" ySplit="5" topLeftCell="G3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79" sqref="I79"/>
    </sheetView>
  </sheetViews>
  <sheetFormatPr defaultColWidth="9.140625" defaultRowHeight="15"/>
  <cols>
    <col min="1" max="1" width="5.00390625" style="41" customWidth="1"/>
    <col min="2" max="2" width="21.28125" style="148" customWidth="1"/>
    <col min="3" max="3" width="19.8515625" style="148" customWidth="1"/>
    <col min="4" max="4" width="10.8515625" style="56" customWidth="1"/>
    <col min="5" max="5" width="9.8515625" style="56" customWidth="1"/>
    <col min="6" max="6" width="11.57421875" style="56" customWidth="1"/>
    <col min="7" max="10" width="11.7109375" style="56" customWidth="1"/>
    <col min="11" max="13" width="9.140625" style="41" customWidth="1"/>
    <col min="14" max="14" width="18.421875" style="41" customWidth="1"/>
    <col min="15" max="16384" width="9.140625" style="41" customWidth="1"/>
  </cols>
  <sheetData>
    <row r="1" spans="2:10" ht="15">
      <c r="B1" s="318" t="s">
        <v>10</v>
      </c>
      <c r="C1" s="318"/>
      <c r="D1" s="318"/>
      <c r="E1" s="318"/>
      <c r="F1" s="318"/>
      <c r="G1" s="318"/>
      <c r="H1" s="318"/>
      <c r="I1" s="318"/>
      <c r="J1" s="318"/>
    </row>
    <row r="2" ht="15">
      <c r="J2" s="149" t="s">
        <v>9</v>
      </c>
    </row>
    <row r="3" spans="1:11" ht="35.25" customHeight="1">
      <c r="A3" s="285" t="s">
        <v>0</v>
      </c>
      <c r="B3" s="296" t="s">
        <v>12</v>
      </c>
      <c r="C3" s="285" t="s">
        <v>1</v>
      </c>
      <c r="D3" s="285"/>
      <c r="E3" s="285"/>
      <c r="F3" s="296" t="s">
        <v>61</v>
      </c>
      <c r="G3" s="301" t="s">
        <v>124</v>
      </c>
      <c r="H3" s="301"/>
      <c r="I3" s="301"/>
      <c r="J3" s="319" t="s">
        <v>85</v>
      </c>
      <c r="K3" s="150"/>
    </row>
    <row r="4" spans="1:11" ht="15">
      <c r="A4" s="285"/>
      <c r="B4" s="297"/>
      <c r="C4" s="296" t="s">
        <v>2</v>
      </c>
      <c r="D4" s="285" t="s">
        <v>3</v>
      </c>
      <c r="E4" s="285" t="s">
        <v>4</v>
      </c>
      <c r="F4" s="297"/>
      <c r="G4" s="302" t="s">
        <v>5</v>
      </c>
      <c r="H4" s="299" t="s">
        <v>11</v>
      </c>
      <c r="I4" s="300"/>
      <c r="J4" s="320"/>
      <c r="K4" s="150"/>
    </row>
    <row r="5" spans="1:11" ht="45">
      <c r="A5" s="285"/>
      <c r="B5" s="298"/>
      <c r="C5" s="298"/>
      <c r="D5" s="285"/>
      <c r="E5" s="285"/>
      <c r="F5" s="298"/>
      <c r="G5" s="302"/>
      <c r="H5" s="101" t="s">
        <v>6</v>
      </c>
      <c r="I5" s="101" t="s">
        <v>7</v>
      </c>
      <c r="J5" s="321"/>
      <c r="K5" s="150"/>
    </row>
    <row r="6" spans="1:11" ht="15.75" customHeight="1">
      <c r="A6" s="239">
        <v>1</v>
      </c>
      <c r="B6" s="151" t="s">
        <v>92</v>
      </c>
      <c r="C6" s="152" t="s">
        <v>47</v>
      </c>
      <c r="D6" s="153">
        <v>2</v>
      </c>
      <c r="E6" s="239"/>
      <c r="F6" s="240">
        <v>12</v>
      </c>
      <c r="G6" s="113">
        <f aca="true" t="shared" si="0" ref="G6:G70">H6+I6</f>
        <v>34.04</v>
      </c>
      <c r="H6" s="101">
        <v>34.04</v>
      </c>
      <c r="I6" s="101"/>
      <c r="J6" s="226">
        <f>G6/F6</f>
        <v>2.8366666666666664</v>
      </c>
      <c r="K6" s="150"/>
    </row>
    <row r="7" spans="1:11" ht="15" customHeight="1">
      <c r="A7" s="214">
        <v>2</v>
      </c>
      <c r="B7" s="151" t="s">
        <v>92</v>
      </c>
      <c r="C7" s="152" t="s">
        <v>47</v>
      </c>
      <c r="D7" s="153">
        <v>4</v>
      </c>
      <c r="E7" s="146"/>
      <c r="F7" s="146">
        <f>'[4]Реестр УК новый'!$G$170</f>
        <v>12</v>
      </c>
      <c r="G7" s="113">
        <f t="shared" si="0"/>
        <v>164.92000000000002</v>
      </c>
      <c r="H7" s="101">
        <v>95.78</v>
      </c>
      <c r="I7" s="101">
        <v>69.14</v>
      </c>
      <c r="J7" s="226">
        <f>G7/F7</f>
        <v>13.743333333333334</v>
      </c>
      <c r="K7" s="150"/>
    </row>
    <row r="8" spans="1:11" ht="15" customHeight="1">
      <c r="A8" s="214">
        <v>3</v>
      </c>
      <c r="B8" s="151" t="s">
        <v>92</v>
      </c>
      <c r="C8" s="152" t="s">
        <v>47</v>
      </c>
      <c r="D8" s="153">
        <v>8</v>
      </c>
      <c r="E8" s="146"/>
      <c r="F8" s="146">
        <f>'[4]Реестр УК новый'!$G$173</f>
        <v>12</v>
      </c>
      <c r="G8" s="113">
        <f t="shared" si="0"/>
        <v>100.96</v>
      </c>
      <c r="H8" s="101">
        <v>100.96</v>
      </c>
      <c r="I8" s="101"/>
      <c r="J8" s="226">
        <f aca="true" t="shared" si="1" ref="J8:J71">G8/F8</f>
        <v>8.413333333333332</v>
      </c>
      <c r="K8" s="150"/>
    </row>
    <row r="9" spans="1:11" ht="15" customHeight="1">
      <c r="A9" s="214">
        <v>4</v>
      </c>
      <c r="B9" s="151" t="s">
        <v>92</v>
      </c>
      <c r="C9" s="152" t="s">
        <v>95</v>
      </c>
      <c r="D9" s="153">
        <v>1</v>
      </c>
      <c r="E9" s="146"/>
      <c r="F9" s="146">
        <f>'[4]Реестр УК новый'!$G$93</f>
        <v>8</v>
      </c>
      <c r="G9" s="113">
        <f t="shared" si="0"/>
        <v>53.339999999999996</v>
      </c>
      <c r="H9" s="101">
        <v>50.33</v>
      </c>
      <c r="I9" s="101">
        <v>3.01</v>
      </c>
      <c r="J9" s="226">
        <f t="shared" si="1"/>
        <v>6.6674999999999995</v>
      </c>
      <c r="K9" s="150"/>
    </row>
    <row r="10" spans="1:11" ht="15" customHeight="1">
      <c r="A10" s="214">
        <v>5</v>
      </c>
      <c r="B10" s="151" t="s">
        <v>92</v>
      </c>
      <c r="C10" s="152" t="s">
        <v>95</v>
      </c>
      <c r="D10" s="153">
        <v>2</v>
      </c>
      <c r="E10" s="146"/>
      <c r="F10" s="146">
        <f>'[4]Реестр УК новый'!$G$95</f>
        <v>8</v>
      </c>
      <c r="G10" s="113">
        <f t="shared" si="0"/>
        <v>37.46</v>
      </c>
      <c r="H10" s="101">
        <v>37.46</v>
      </c>
      <c r="I10" s="101"/>
      <c r="J10" s="226">
        <f t="shared" si="1"/>
        <v>4.6825</v>
      </c>
      <c r="K10" s="150"/>
    </row>
    <row r="11" spans="1:11" ht="15" customHeight="1">
      <c r="A11" s="239">
        <v>6</v>
      </c>
      <c r="B11" s="151" t="s">
        <v>92</v>
      </c>
      <c r="C11" s="152" t="s">
        <v>95</v>
      </c>
      <c r="D11" s="153">
        <v>5</v>
      </c>
      <c r="E11" s="146"/>
      <c r="F11" s="146">
        <f>'[4]Реестр УК новый'!$G$94</f>
        <v>12</v>
      </c>
      <c r="G11" s="113">
        <f t="shared" si="0"/>
        <v>49.72</v>
      </c>
      <c r="H11" s="101">
        <v>49.72</v>
      </c>
      <c r="I11" s="101"/>
      <c r="J11" s="226">
        <f t="shared" si="1"/>
        <v>4.1433333333333335</v>
      </c>
      <c r="K11" s="150"/>
    </row>
    <row r="12" spans="1:11" ht="15" customHeight="1">
      <c r="A12" s="239">
        <v>7</v>
      </c>
      <c r="B12" s="151" t="s">
        <v>92</v>
      </c>
      <c r="C12" s="152" t="s">
        <v>64</v>
      </c>
      <c r="D12" s="153">
        <v>28</v>
      </c>
      <c r="E12" s="146"/>
      <c r="F12" s="146">
        <f>'[4]Реестр УК новый'!$G$88</f>
        <v>8</v>
      </c>
      <c r="G12" s="113">
        <f t="shared" si="0"/>
        <v>60.25</v>
      </c>
      <c r="H12" s="101">
        <v>52.79</v>
      </c>
      <c r="I12" s="101">
        <v>7.46</v>
      </c>
      <c r="J12" s="226">
        <f t="shared" si="1"/>
        <v>7.53125</v>
      </c>
      <c r="K12" s="150"/>
    </row>
    <row r="13" spans="1:11" ht="15" customHeight="1">
      <c r="A13" s="239">
        <v>8</v>
      </c>
      <c r="B13" s="151" t="s">
        <v>92</v>
      </c>
      <c r="C13" s="152" t="s">
        <v>65</v>
      </c>
      <c r="D13" s="153">
        <v>3</v>
      </c>
      <c r="E13" s="146"/>
      <c r="F13" s="146">
        <f>'[4]Реестр УК новый'!$G$102</f>
        <v>12</v>
      </c>
      <c r="G13" s="113">
        <f t="shared" si="0"/>
        <v>55.94</v>
      </c>
      <c r="H13" s="101">
        <v>55.03</v>
      </c>
      <c r="I13" s="101">
        <v>0.91</v>
      </c>
      <c r="J13" s="226">
        <f t="shared" si="1"/>
        <v>4.661666666666666</v>
      </c>
      <c r="K13" s="150"/>
    </row>
    <row r="14" spans="1:11" ht="15" customHeight="1">
      <c r="A14" s="214">
        <v>9</v>
      </c>
      <c r="B14" s="151" t="s">
        <v>92</v>
      </c>
      <c r="C14" s="152" t="s">
        <v>65</v>
      </c>
      <c r="D14" s="153">
        <v>5</v>
      </c>
      <c r="E14" s="146"/>
      <c r="F14" s="146">
        <f>'[4]Реестр УК новый'!$G$104</f>
        <v>12</v>
      </c>
      <c r="G14" s="113">
        <f t="shared" si="0"/>
        <v>4.17</v>
      </c>
      <c r="H14" s="101">
        <v>3.16</v>
      </c>
      <c r="I14" s="101">
        <v>1.01</v>
      </c>
      <c r="J14" s="226">
        <f t="shared" si="1"/>
        <v>0.3475</v>
      </c>
      <c r="K14" s="150"/>
    </row>
    <row r="15" spans="1:11" ht="15" customHeight="1">
      <c r="A15" s="214">
        <v>10</v>
      </c>
      <c r="B15" s="151" t="s">
        <v>92</v>
      </c>
      <c r="C15" s="152" t="s">
        <v>65</v>
      </c>
      <c r="D15" s="153">
        <v>7</v>
      </c>
      <c r="E15" s="146"/>
      <c r="F15" s="146">
        <f>'[4]Реестр УК новый'!$G$105</f>
        <v>12</v>
      </c>
      <c r="G15" s="113">
        <f t="shared" si="0"/>
        <v>70.25</v>
      </c>
      <c r="H15" s="101">
        <v>69.65</v>
      </c>
      <c r="I15" s="242">
        <v>0.6</v>
      </c>
      <c r="J15" s="226">
        <f t="shared" si="1"/>
        <v>5.854166666666667</v>
      </c>
      <c r="K15" s="150"/>
    </row>
    <row r="16" spans="1:11" ht="15" customHeight="1">
      <c r="A16" s="214">
        <v>11</v>
      </c>
      <c r="B16" s="151" t="s">
        <v>92</v>
      </c>
      <c r="C16" s="152" t="s">
        <v>65</v>
      </c>
      <c r="D16" s="153">
        <v>8</v>
      </c>
      <c r="E16" s="146"/>
      <c r="F16" s="146">
        <f>'[4]Реестр УК новый'!$G$106</f>
        <v>12</v>
      </c>
      <c r="G16" s="113">
        <f t="shared" si="0"/>
        <v>59.95</v>
      </c>
      <c r="H16" s="101">
        <v>55.96</v>
      </c>
      <c r="I16" s="101">
        <v>3.99</v>
      </c>
      <c r="J16" s="226">
        <f t="shared" si="1"/>
        <v>4.995833333333334</v>
      </c>
      <c r="K16" s="150"/>
    </row>
    <row r="17" spans="1:11" ht="15" customHeight="1">
      <c r="A17" s="214">
        <v>12</v>
      </c>
      <c r="B17" s="151" t="s">
        <v>92</v>
      </c>
      <c r="C17" s="152" t="s">
        <v>66</v>
      </c>
      <c r="D17" s="153">
        <v>2</v>
      </c>
      <c r="E17" s="146"/>
      <c r="F17" s="146">
        <f>'[4]Реестр УК новый'!$G$115</f>
        <v>8</v>
      </c>
      <c r="G17" s="113">
        <f t="shared" si="0"/>
        <v>75.36</v>
      </c>
      <c r="H17" s="101">
        <v>75.36</v>
      </c>
      <c r="I17" s="101"/>
      <c r="J17" s="226">
        <f t="shared" si="1"/>
        <v>9.42</v>
      </c>
      <c r="K17" s="150"/>
    </row>
    <row r="18" spans="1:11" ht="15" customHeight="1">
      <c r="A18" s="214">
        <v>13</v>
      </c>
      <c r="B18" s="151" t="s">
        <v>92</v>
      </c>
      <c r="C18" s="152" t="s">
        <v>16</v>
      </c>
      <c r="D18" s="153">
        <v>30</v>
      </c>
      <c r="E18" s="146"/>
      <c r="F18" s="146">
        <f>'[4]Реестр УК новый'!$G$125</f>
        <v>20</v>
      </c>
      <c r="G18" s="113">
        <f t="shared" si="0"/>
        <v>158.2</v>
      </c>
      <c r="H18" s="101">
        <v>130.56</v>
      </c>
      <c r="I18" s="101">
        <v>27.64</v>
      </c>
      <c r="J18" s="226">
        <f t="shared" si="1"/>
        <v>7.909999999999999</v>
      </c>
      <c r="K18" s="150"/>
    </row>
    <row r="19" spans="1:11" ht="15" customHeight="1">
      <c r="A19" s="214">
        <v>14</v>
      </c>
      <c r="B19" s="151" t="s">
        <v>92</v>
      </c>
      <c r="C19" s="155" t="s">
        <v>16</v>
      </c>
      <c r="D19" s="153">
        <v>32</v>
      </c>
      <c r="E19" s="146"/>
      <c r="F19" s="146">
        <f>'[4]Реестр УК новый'!$G$126</f>
        <v>12</v>
      </c>
      <c r="G19" s="113">
        <f t="shared" si="0"/>
        <v>160.09</v>
      </c>
      <c r="H19" s="101">
        <v>124.61</v>
      </c>
      <c r="I19" s="101">
        <v>35.48</v>
      </c>
      <c r="J19" s="226">
        <f t="shared" si="1"/>
        <v>13.340833333333334</v>
      </c>
      <c r="K19" s="150"/>
    </row>
    <row r="20" spans="1:11" ht="15" customHeight="1">
      <c r="A20" s="214">
        <v>15</v>
      </c>
      <c r="B20" s="151" t="s">
        <v>92</v>
      </c>
      <c r="C20" s="152" t="s">
        <v>16</v>
      </c>
      <c r="D20" s="153">
        <v>48</v>
      </c>
      <c r="E20" s="146"/>
      <c r="F20" s="146">
        <f>'[4]Реестр УК новый'!$G$136</f>
        <v>12</v>
      </c>
      <c r="G20" s="113">
        <f t="shared" si="0"/>
        <v>89.78</v>
      </c>
      <c r="H20" s="101">
        <v>70.33</v>
      </c>
      <c r="I20" s="101">
        <v>19.45</v>
      </c>
      <c r="J20" s="226">
        <f t="shared" si="1"/>
        <v>7.4816666666666665</v>
      </c>
      <c r="K20" s="150"/>
    </row>
    <row r="21" spans="1:11" ht="15" customHeight="1">
      <c r="A21" s="220">
        <v>16</v>
      </c>
      <c r="B21" s="151" t="s">
        <v>92</v>
      </c>
      <c r="C21" s="152" t="s">
        <v>16</v>
      </c>
      <c r="D21" s="153">
        <v>49</v>
      </c>
      <c r="E21" s="146" t="s">
        <v>17</v>
      </c>
      <c r="F21" s="146">
        <f>'[4]Реестр УК новый'!$G$154</f>
        <v>12</v>
      </c>
      <c r="G21" s="113">
        <f t="shared" si="0"/>
        <v>81.92</v>
      </c>
      <c r="H21" s="101">
        <v>81.92</v>
      </c>
      <c r="I21" s="101"/>
      <c r="J21" s="226">
        <f t="shared" si="1"/>
        <v>6.826666666666667</v>
      </c>
      <c r="K21" s="150"/>
    </row>
    <row r="22" spans="1:11" ht="15" customHeight="1">
      <c r="A22" s="220">
        <v>17</v>
      </c>
      <c r="B22" s="151" t="s">
        <v>92</v>
      </c>
      <c r="C22" s="152" t="s">
        <v>16</v>
      </c>
      <c r="D22" s="153">
        <v>52</v>
      </c>
      <c r="E22" s="146" t="s">
        <v>18</v>
      </c>
      <c r="F22" s="146">
        <f>'[4]Реестр УК новый'!$G$156</f>
        <v>12</v>
      </c>
      <c r="G22" s="113">
        <f t="shared" si="0"/>
        <v>65.48</v>
      </c>
      <c r="H22" s="101">
        <v>65.48</v>
      </c>
      <c r="I22" s="101"/>
      <c r="J22" s="226">
        <f t="shared" si="1"/>
        <v>5.456666666666667</v>
      </c>
      <c r="K22" s="150"/>
    </row>
    <row r="23" spans="1:11" ht="15" customHeight="1">
      <c r="A23" s="214">
        <v>18</v>
      </c>
      <c r="B23" s="151" t="s">
        <v>92</v>
      </c>
      <c r="C23" s="152" t="s">
        <v>16</v>
      </c>
      <c r="D23" s="153">
        <v>54</v>
      </c>
      <c r="E23" s="146" t="s">
        <v>17</v>
      </c>
      <c r="F23" s="146">
        <f>'[4]Реестр УК новый'!$G$157</f>
        <v>12</v>
      </c>
      <c r="G23" s="113">
        <f t="shared" si="0"/>
        <v>71.96</v>
      </c>
      <c r="H23" s="101">
        <v>71.96</v>
      </c>
      <c r="I23" s="101"/>
      <c r="J23" s="226">
        <f t="shared" si="1"/>
        <v>5.996666666666666</v>
      </c>
      <c r="K23" s="150"/>
    </row>
    <row r="24" spans="1:11" ht="15" customHeight="1">
      <c r="A24" s="214">
        <v>19</v>
      </c>
      <c r="B24" s="151" t="s">
        <v>92</v>
      </c>
      <c r="C24" s="152" t="s">
        <v>16</v>
      </c>
      <c r="D24" s="153">
        <v>56</v>
      </c>
      <c r="E24" s="146" t="s">
        <v>18</v>
      </c>
      <c r="F24" s="146">
        <f>'[4]Реестр УК новый'!$G$159</f>
        <v>12</v>
      </c>
      <c r="G24" s="113">
        <f t="shared" si="0"/>
        <v>50.34</v>
      </c>
      <c r="H24" s="101">
        <v>50.34</v>
      </c>
      <c r="I24" s="101"/>
      <c r="J24" s="226">
        <f t="shared" si="1"/>
        <v>4.195</v>
      </c>
      <c r="K24" s="150"/>
    </row>
    <row r="25" spans="1:11" ht="15" customHeight="1">
      <c r="A25" s="214">
        <v>20</v>
      </c>
      <c r="B25" s="151" t="s">
        <v>92</v>
      </c>
      <c r="C25" s="152" t="s">
        <v>49</v>
      </c>
      <c r="D25" s="153">
        <v>4</v>
      </c>
      <c r="E25" s="146"/>
      <c r="F25" s="146">
        <f>'[4]Реестр УК новый'!$G$185</f>
        <v>12</v>
      </c>
      <c r="G25" s="113">
        <f t="shared" si="0"/>
        <v>48.17</v>
      </c>
      <c r="H25" s="101">
        <v>48.17</v>
      </c>
      <c r="I25" s="101"/>
      <c r="J25" s="226">
        <f t="shared" si="1"/>
        <v>4.014166666666667</v>
      </c>
      <c r="K25" s="150"/>
    </row>
    <row r="26" spans="1:11" ht="15" customHeight="1">
      <c r="A26" s="214">
        <v>21</v>
      </c>
      <c r="B26" s="151" t="s">
        <v>92</v>
      </c>
      <c r="C26" s="152" t="s">
        <v>49</v>
      </c>
      <c r="D26" s="153">
        <v>8</v>
      </c>
      <c r="E26" s="146" t="s">
        <v>17</v>
      </c>
      <c r="F26" s="146">
        <f>'[4]Реестр УК новый'!$G$198</f>
        <v>12</v>
      </c>
      <c r="G26" s="113">
        <f t="shared" si="0"/>
        <v>48.63</v>
      </c>
      <c r="H26" s="101">
        <v>48.63</v>
      </c>
      <c r="I26" s="101"/>
      <c r="J26" s="226">
        <f t="shared" si="1"/>
        <v>4.0525</v>
      </c>
      <c r="K26" s="150"/>
    </row>
    <row r="27" spans="1:11" ht="15" customHeight="1">
      <c r="A27" s="214">
        <v>22</v>
      </c>
      <c r="B27" s="151" t="s">
        <v>92</v>
      </c>
      <c r="C27" s="152" t="s">
        <v>49</v>
      </c>
      <c r="D27" s="153">
        <v>12</v>
      </c>
      <c r="E27" s="146"/>
      <c r="F27" s="146">
        <v>12</v>
      </c>
      <c r="G27" s="113">
        <f t="shared" si="0"/>
        <v>41.94</v>
      </c>
      <c r="H27" s="101">
        <v>41.94</v>
      </c>
      <c r="I27" s="101"/>
      <c r="J27" s="226">
        <f t="shared" si="1"/>
        <v>3.4949999999999997</v>
      </c>
      <c r="K27" s="150"/>
    </row>
    <row r="28" spans="1:11" ht="15" customHeight="1">
      <c r="A28" s="214">
        <v>23</v>
      </c>
      <c r="B28" s="151" t="s">
        <v>92</v>
      </c>
      <c r="C28" s="151" t="s">
        <v>34</v>
      </c>
      <c r="D28" s="146">
        <v>13</v>
      </c>
      <c r="E28" s="146"/>
      <c r="F28" s="146">
        <f>'[4]Реестр УК новый'!$G$209</f>
        <v>12</v>
      </c>
      <c r="G28" s="113">
        <f t="shared" si="0"/>
        <v>22.24</v>
      </c>
      <c r="H28" s="101">
        <v>22.24</v>
      </c>
      <c r="I28" s="101"/>
      <c r="J28" s="226">
        <f t="shared" si="1"/>
        <v>1.8533333333333333</v>
      </c>
      <c r="K28" s="150"/>
    </row>
    <row r="29" spans="1:11" ht="15" customHeight="1">
      <c r="A29" s="214">
        <v>24</v>
      </c>
      <c r="B29" s="151" t="s">
        <v>92</v>
      </c>
      <c r="C29" s="151" t="s">
        <v>34</v>
      </c>
      <c r="D29" s="146">
        <v>15</v>
      </c>
      <c r="E29" s="146"/>
      <c r="F29" s="146">
        <f>'[4]Реестр УК новый'!$G$210</f>
        <v>8</v>
      </c>
      <c r="G29" s="113">
        <f t="shared" si="0"/>
        <v>82.79</v>
      </c>
      <c r="H29" s="101">
        <v>82.79</v>
      </c>
      <c r="I29" s="101"/>
      <c r="J29" s="226">
        <f t="shared" si="1"/>
        <v>10.34875</v>
      </c>
      <c r="K29" s="150"/>
    </row>
    <row r="30" spans="1:11" ht="15" customHeight="1">
      <c r="A30" s="218">
        <v>25</v>
      </c>
      <c r="B30" s="151" t="s">
        <v>92</v>
      </c>
      <c r="C30" s="151" t="s">
        <v>34</v>
      </c>
      <c r="D30" s="146">
        <v>17</v>
      </c>
      <c r="E30" s="146"/>
      <c r="F30" s="146">
        <f>'[4]Реестр УК новый'!$G$211</f>
        <v>8</v>
      </c>
      <c r="G30" s="113">
        <f t="shared" si="0"/>
        <v>31.48</v>
      </c>
      <c r="H30" s="101">
        <v>31.48</v>
      </c>
      <c r="I30" s="101"/>
      <c r="J30" s="226">
        <f t="shared" si="1"/>
        <v>3.935</v>
      </c>
      <c r="K30" s="150"/>
    </row>
    <row r="31" spans="1:11" ht="15" customHeight="1">
      <c r="A31" s="214">
        <v>26</v>
      </c>
      <c r="B31" s="151" t="s">
        <v>92</v>
      </c>
      <c r="C31" s="151" t="s">
        <v>34</v>
      </c>
      <c r="D31" s="146">
        <v>30</v>
      </c>
      <c r="E31" s="146"/>
      <c r="F31" s="146">
        <v>8</v>
      </c>
      <c r="G31" s="113">
        <f t="shared" si="0"/>
        <v>20.78</v>
      </c>
      <c r="H31" s="101">
        <v>20.78</v>
      </c>
      <c r="I31" s="101"/>
      <c r="J31" s="226">
        <f t="shared" si="1"/>
        <v>2.5975</v>
      </c>
      <c r="K31" s="150"/>
    </row>
    <row r="32" spans="1:11" ht="15" customHeight="1">
      <c r="A32" s="218">
        <v>27</v>
      </c>
      <c r="B32" s="151" t="s">
        <v>92</v>
      </c>
      <c r="C32" s="151" t="s">
        <v>34</v>
      </c>
      <c r="D32" s="146">
        <v>31</v>
      </c>
      <c r="E32" s="146"/>
      <c r="F32" s="146">
        <f>'[4]Реестр УК новый'!$G$216</f>
        <v>16</v>
      </c>
      <c r="G32" s="113">
        <f t="shared" si="0"/>
        <v>85.97</v>
      </c>
      <c r="H32" s="101">
        <v>85.97</v>
      </c>
      <c r="I32" s="101"/>
      <c r="J32" s="226">
        <f t="shared" si="1"/>
        <v>5.373125</v>
      </c>
      <c r="K32" s="150"/>
    </row>
    <row r="33" spans="1:11" ht="15" customHeight="1">
      <c r="A33" s="214">
        <v>28</v>
      </c>
      <c r="B33" s="151" t="s">
        <v>92</v>
      </c>
      <c r="C33" s="151" t="s">
        <v>57</v>
      </c>
      <c r="D33" s="146">
        <v>17</v>
      </c>
      <c r="E33" s="146"/>
      <c r="F33" s="146">
        <f>'[4]Реестр УК новый'!$G$232</f>
        <v>12</v>
      </c>
      <c r="G33" s="113">
        <f t="shared" si="0"/>
        <v>40.36</v>
      </c>
      <c r="H33" s="101">
        <v>40.36</v>
      </c>
      <c r="I33" s="101"/>
      <c r="J33" s="226">
        <f t="shared" si="1"/>
        <v>3.3633333333333333</v>
      </c>
      <c r="K33" s="150"/>
    </row>
    <row r="34" spans="1:11" ht="15" customHeight="1">
      <c r="A34" s="214">
        <v>29</v>
      </c>
      <c r="B34" s="151" t="s">
        <v>92</v>
      </c>
      <c r="C34" s="151" t="s">
        <v>57</v>
      </c>
      <c r="D34" s="146">
        <v>17</v>
      </c>
      <c r="E34" s="146" t="s">
        <v>17</v>
      </c>
      <c r="F34" s="146">
        <f>'[4]Реестр УК новый'!$G$237</f>
        <v>12</v>
      </c>
      <c r="G34" s="113">
        <f t="shared" si="0"/>
        <v>41.72</v>
      </c>
      <c r="H34" s="101">
        <v>41.72</v>
      </c>
      <c r="I34" s="101"/>
      <c r="J34" s="226">
        <f t="shared" si="1"/>
        <v>3.4766666666666666</v>
      </c>
      <c r="K34" s="150"/>
    </row>
    <row r="35" spans="1:11" ht="15" customHeight="1">
      <c r="A35" s="214">
        <v>30</v>
      </c>
      <c r="B35" s="151" t="s">
        <v>92</v>
      </c>
      <c r="C35" s="151" t="s">
        <v>57</v>
      </c>
      <c r="D35" s="146">
        <v>19</v>
      </c>
      <c r="E35" s="146"/>
      <c r="F35" s="146">
        <f>'[4]Реестр УК новый'!$G$233</f>
        <v>12</v>
      </c>
      <c r="G35" s="113">
        <f t="shared" si="0"/>
        <v>91.74</v>
      </c>
      <c r="H35" s="101">
        <v>82.07</v>
      </c>
      <c r="I35" s="101">
        <v>9.67</v>
      </c>
      <c r="J35" s="226">
        <f t="shared" si="1"/>
        <v>7.645</v>
      </c>
      <c r="K35" s="150"/>
    </row>
    <row r="36" spans="1:11" ht="15" customHeight="1">
      <c r="A36" s="214">
        <v>31</v>
      </c>
      <c r="B36" s="151" t="s">
        <v>92</v>
      </c>
      <c r="C36" s="151" t="s">
        <v>57</v>
      </c>
      <c r="D36" s="146">
        <v>19</v>
      </c>
      <c r="E36" s="146" t="s">
        <v>17</v>
      </c>
      <c r="F36" s="146">
        <f>'[4]Реестр УК новый'!$G$239</f>
        <v>12</v>
      </c>
      <c r="G36" s="113">
        <f t="shared" si="0"/>
        <v>80.37</v>
      </c>
      <c r="H36" s="101">
        <v>61.44</v>
      </c>
      <c r="I36" s="101">
        <v>18.93</v>
      </c>
      <c r="J36" s="226">
        <f t="shared" si="1"/>
        <v>6.697500000000001</v>
      </c>
      <c r="K36" s="150"/>
    </row>
    <row r="37" spans="1:11" ht="15" customHeight="1">
      <c r="A37" s="214">
        <v>32</v>
      </c>
      <c r="B37" s="151" t="s">
        <v>92</v>
      </c>
      <c r="C37" s="151" t="s">
        <v>57</v>
      </c>
      <c r="D37" s="146">
        <v>19</v>
      </c>
      <c r="E37" s="146" t="s">
        <v>18</v>
      </c>
      <c r="F37" s="146">
        <f>'[4]Реестр УК новый'!$G$240</f>
        <v>12</v>
      </c>
      <c r="G37" s="113">
        <f t="shared" si="0"/>
        <v>59.870000000000005</v>
      </c>
      <c r="H37" s="101">
        <v>50.31</v>
      </c>
      <c r="I37" s="101">
        <v>9.56</v>
      </c>
      <c r="J37" s="226">
        <f t="shared" si="1"/>
        <v>4.989166666666667</v>
      </c>
      <c r="K37" s="150"/>
    </row>
    <row r="38" spans="1:11" ht="15" customHeight="1">
      <c r="A38" s="214">
        <v>33</v>
      </c>
      <c r="B38" s="151" t="s">
        <v>92</v>
      </c>
      <c r="C38" s="151" t="s">
        <v>35</v>
      </c>
      <c r="D38" s="146">
        <v>8</v>
      </c>
      <c r="E38" s="146"/>
      <c r="F38" s="146">
        <f>'[4]Реестр УК новый'!$G$242</f>
        <v>8</v>
      </c>
      <c r="G38" s="113">
        <f t="shared" si="0"/>
        <v>88.92</v>
      </c>
      <c r="H38" s="101">
        <v>80.9</v>
      </c>
      <c r="I38" s="101">
        <v>8.02</v>
      </c>
      <c r="J38" s="226">
        <f t="shared" si="1"/>
        <v>11.115</v>
      </c>
      <c r="K38" s="150"/>
    </row>
    <row r="39" spans="1:11" ht="15" customHeight="1">
      <c r="A39" s="214">
        <v>34</v>
      </c>
      <c r="B39" s="151" t="s">
        <v>92</v>
      </c>
      <c r="C39" s="151" t="s">
        <v>35</v>
      </c>
      <c r="D39" s="146">
        <v>12</v>
      </c>
      <c r="E39" s="146"/>
      <c r="F39" s="146">
        <f>'[4]Реестр УК новый'!$G$244</f>
        <v>12</v>
      </c>
      <c r="G39" s="113">
        <f t="shared" si="0"/>
        <v>121.61</v>
      </c>
      <c r="H39" s="101">
        <v>115.06</v>
      </c>
      <c r="I39" s="101">
        <v>6.55</v>
      </c>
      <c r="J39" s="226">
        <f t="shared" si="1"/>
        <v>10.134166666666667</v>
      </c>
      <c r="K39" s="150"/>
    </row>
    <row r="40" spans="1:11" ht="15" customHeight="1">
      <c r="A40" s="214">
        <v>35</v>
      </c>
      <c r="B40" s="151" t="s">
        <v>92</v>
      </c>
      <c r="C40" s="151" t="s">
        <v>35</v>
      </c>
      <c r="D40" s="146">
        <v>15</v>
      </c>
      <c r="E40" s="146"/>
      <c r="F40" s="146">
        <f>'[4]Реестр УК новый'!$G$245</f>
        <v>12</v>
      </c>
      <c r="G40" s="113">
        <f t="shared" si="0"/>
        <v>40.08</v>
      </c>
      <c r="H40" s="101">
        <v>40.08</v>
      </c>
      <c r="I40" s="101"/>
      <c r="J40" s="226">
        <f t="shared" si="1"/>
        <v>3.34</v>
      </c>
      <c r="K40" s="150"/>
    </row>
    <row r="41" spans="1:11" ht="15" customHeight="1">
      <c r="A41" s="214">
        <v>36</v>
      </c>
      <c r="B41" s="151" t="s">
        <v>92</v>
      </c>
      <c r="C41" s="151" t="s">
        <v>35</v>
      </c>
      <c r="D41" s="146">
        <v>16</v>
      </c>
      <c r="E41" s="146"/>
      <c r="F41" s="146">
        <f>'[4]Реестр УК новый'!$G$246</f>
        <v>12</v>
      </c>
      <c r="G41" s="113">
        <f t="shared" si="0"/>
        <v>24.45</v>
      </c>
      <c r="H41" s="101">
        <v>24.45</v>
      </c>
      <c r="I41" s="101"/>
      <c r="J41" s="226">
        <f t="shared" si="1"/>
        <v>2.0375</v>
      </c>
      <c r="K41" s="150"/>
    </row>
    <row r="42" spans="1:11" ht="15" customHeight="1">
      <c r="A42" s="214">
        <v>37</v>
      </c>
      <c r="B42" s="151" t="s">
        <v>92</v>
      </c>
      <c r="C42" s="151" t="s">
        <v>35</v>
      </c>
      <c r="D42" s="146">
        <v>19</v>
      </c>
      <c r="E42" s="146"/>
      <c r="F42" s="146">
        <f>'[4]Реестр УК новый'!$G$248</f>
        <v>12</v>
      </c>
      <c r="G42" s="113">
        <f t="shared" si="0"/>
        <v>71.16</v>
      </c>
      <c r="H42" s="101">
        <v>71.16</v>
      </c>
      <c r="I42" s="101"/>
      <c r="J42" s="226">
        <f t="shared" si="1"/>
        <v>5.93</v>
      </c>
      <c r="K42" s="150"/>
    </row>
    <row r="43" spans="1:11" ht="15" customHeight="1">
      <c r="A43" s="214">
        <v>38</v>
      </c>
      <c r="B43" s="151" t="s">
        <v>92</v>
      </c>
      <c r="C43" s="151" t="s">
        <v>35</v>
      </c>
      <c r="D43" s="146">
        <v>21</v>
      </c>
      <c r="E43" s="146"/>
      <c r="F43" s="146">
        <f>'[4]Реестр УК новый'!$G$250</f>
        <v>12</v>
      </c>
      <c r="G43" s="113">
        <f t="shared" si="0"/>
        <v>68.55</v>
      </c>
      <c r="H43" s="101">
        <v>68.55</v>
      </c>
      <c r="I43" s="101"/>
      <c r="J43" s="226">
        <f t="shared" si="1"/>
        <v>5.7124999999999995</v>
      </c>
      <c r="K43" s="150"/>
    </row>
    <row r="44" spans="1:11" ht="15" customHeight="1">
      <c r="A44" s="214">
        <v>39</v>
      </c>
      <c r="B44" s="151" t="s">
        <v>92</v>
      </c>
      <c r="C44" s="151" t="s">
        <v>35</v>
      </c>
      <c r="D44" s="146">
        <v>23</v>
      </c>
      <c r="E44" s="146"/>
      <c r="F44" s="146">
        <f>'[4]Реестр УК новый'!$G$251</f>
        <v>12</v>
      </c>
      <c r="G44" s="113">
        <f t="shared" si="0"/>
        <v>43.02</v>
      </c>
      <c r="H44" s="101">
        <v>43.02</v>
      </c>
      <c r="I44" s="101"/>
      <c r="J44" s="226">
        <f t="shared" si="1"/>
        <v>3.5850000000000004</v>
      </c>
      <c r="K44" s="150"/>
    </row>
    <row r="45" spans="1:11" ht="15" customHeight="1">
      <c r="A45" s="214">
        <v>40</v>
      </c>
      <c r="B45" s="151" t="s">
        <v>92</v>
      </c>
      <c r="C45" s="151" t="s">
        <v>35</v>
      </c>
      <c r="D45" s="146">
        <v>24</v>
      </c>
      <c r="E45" s="146" t="s">
        <v>17</v>
      </c>
      <c r="F45" s="146">
        <f>'[4]Реестр УК новый'!$G$257</f>
        <v>16</v>
      </c>
      <c r="G45" s="113">
        <f t="shared" si="0"/>
        <v>75.47</v>
      </c>
      <c r="H45" s="101">
        <v>75.47</v>
      </c>
      <c r="I45" s="101"/>
      <c r="J45" s="226">
        <f t="shared" si="1"/>
        <v>4.716875</v>
      </c>
      <c r="K45" s="150"/>
    </row>
    <row r="46" spans="1:11" ht="15" customHeight="1">
      <c r="A46" s="218">
        <v>41</v>
      </c>
      <c r="B46" s="151" t="s">
        <v>92</v>
      </c>
      <c r="C46" s="151" t="s">
        <v>37</v>
      </c>
      <c r="D46" s="146">
        <v>8</v>
      </c>
      <c r="E46" s="146" t="s">
        <v>17</v>
      </c>
      <c r="F46" s="146">
        <f>'[4]Реестр УК новый'!$G$262</f>
        <v>72</v>
      </c>
      <c r="G46" s="113">
        <f t="shared" si="0"/>
        <v>299.23</v>
      </c>
      <c r="H46" s="101">
        <v>229.45</v>
      </c>
      <c r="I46" s="101">
        <v>69.78</v>
      </c>
      <c r="J46" s="226">
        <f t="shared" si="1"/>
        <v>4.155972222222222</v>
      </c>
      <c r="K46" s="150"/>
    </row>
    <row r="47" spans="1:11" ht="15" customHeight="1">
      <c r="A47" s="218">
        <v>42</v>
      </c>
      <c r="B47" s="151" t="s">
        <v>92</v>
      </c>
      <c r="C47" s="151" t="s">
        <v>69</v>
      </c>
      <c r="D47" s="146">
        <v>7</v>
      </c>
      <c r="E47" s="146"/>
      <c r="F47" s="146">
        <f>'[4]Реестр УК новый'!$G$268</f>
        <v>12</v>
      </c>
      <c r="G47" s="113">
        <f t="shared" si="0"/>
        <v>10.19</v>
      </c>
      <c r="H47" s="101">
        <v>10.19</v>
      </c>
      <c r="I47" s="101"/>
      <c r="J47" s="226">
        <f t="shared" si="1"/>
        <v>0.8491666666666666</v>
      </c>
      <c r="K47" s="150"/>
    </row>
    <row r="48" spans="1:11" ht="15" customHeight="1">
      <c r="A48" s="218">
        <v>43</v>
      </c>
      <c r="B48" s="151" t="s">
        <v>92</v>
      </c>
      <c r="C48" s="151" t="s">
        <v>69</v>
      </c>
      <c r="D48" s="146">
        <v>17</v>
      </c>
      <c r="E48" s="146"/>
      <c r="F48" s="146">
        <f>'[4]Реестр УК новый'!$G$273</f>
        <v>12</v>
      </c>
      <c r="G48" s="113">
        <f t="shared" si="0"/>
        <v>70.31</v>
      </c>
      <c r="H48" s="101">
        <v>70.31</v>
      </c>
      <c r="I48" s="101"/>
      <c r="J48" s="226">
        <f t="shared" si="1"/>
        <v>5.859166666666667</v>
      </c>
      <c r="K48" s="150"/>
    </row>
    <row r="49" spans="1:11" ht="15" customHeight="1">
      <c r="A49" s="218">
        <v>44</v>
      </c>
      <c r="B49" s="151" t="s">
        <v>92</v>
      </c>
      <c r="C49" s="151" t="s">
        <v>69</v>
      </c>
      <c r="D49" s="146">
        <v>21</v>
      </c>
      <c r="E49" s="146"/>
      <c r="F49" s="146">
        <f>'[4]Реестр УК новый'!$G$276</f>
        <v>12</v>
      </c>
      <c r="G49" s="113">
        <f t="shared" si="0"/>
        <v>0.26</v>
      </c>
      <c r="H49" s="101">
        <v>0.26</v>
      </c>
      <c r="I49" s="101"/>
      <c r="J49" s="226">
        <f t="shared" si="1"/>
        <v>0.021666666666666667</v>
      </c>
      <c r="K49" s="150"/>
    </row>
    <row r="50" spans="1:11" ht="15" customHeight="1">
      <c r="A50" s="218">
        <v>45</v>
      </c>
      <c r="B50" s="151" t="s">
        <v>92</v>
      </c>
      <c r="C50" s="151" t="s">
        <v>58</v>
      </c>
      <c r="D50" s="146">
        <v>10</v>
      </c>
      <c r="E50" s="146" t="s">
        <v>17</v>
      </c>
      <c r="F50" s="146">
        <f>'[4]Реестр УК новый'!$G$293</f>
        <v>12</v>
      </c>
      <c r="G50" s="113">
        <f t="shared" si="0"/>
        <v>35.06</v>
      </c>
      <c r="H50" s="101">
        <v>35.06</v>
      </c>
      <c r="I50" s="101"/>
      <c r="J50" s="226">
        <f t="shared" si="1"/>
        <v>2.921666666666667</v>
      </c>
      <c r="K50" s="150"/>
    </row>
    <row r="51" spans="1:11" ht="15" customHeight="1">
      <c r="A51" s="218">
        <v>46</v>
      </c>
      <c r="B51" s="151" t="s">
        <v>92</v>
      </c>
      <c r="C51" s="151" t="s">
        <v>96</v>
      </c>
      <c r="D51" s="146">
        <v>2</v>
      </c>
      <c r="E51" s="146"/>
      <c r="F51" s="146">
        <f>'[4]Реестр УК новый'!$G$305</f>
        <v>24</v>
      </c>
      <c r="G51" s="113">
        <f t="shared" si="0"/>
        <v>146.33</v>
      </c>
      <c r="H51" s="101">
        <v>100.18</v>
      </c>
      <c r="I51" s="101">
        <v>46.15</v>
      </c>
      <c r="J51" s="226">
        <f t="shared" si="1"/>
        <v>6.097083333333334</v>
      </c>
      <c r="K51" s="150"/>
    </row>
    <row r="52" spans="1:11" ht="15" customHeight="1">
      <c r="A52" s="218">
        <v>47</v>
      </c>
      <c r="B52" s="151" t="s">
        <v>92</v>
      </c>
      <c r="C52" s="151" t="s">
        <v>96</v>
      </c>
      <c r="D52" s="146">
        <v>3</v>
      </c>
      <c r="E52" s="146"/>
      <c r="F52" s="146">
        <f>'[4]Реестр УК новый'!$G$306</f>
        <v>8</v>
      </c>
      <c r="G52" s="113">
        <f t="shared" si="0"/>
        <v>67.38</v>
      </c>
      <c r="H52" s="101">
        <v>65.24</v>
      </c>
      <c r="I52" s="101">
        <v>2.14</v>
      </c>
      <c r="J52" s="226">
        <f t="shared" si="1"/>
        <v>8.4225</v>
      </c>
      <c r="K52" s="150"/>
    </row>
    <row r="53" spans="1:11" ht="15" customHeight="1">
      <c r="A53" s="218">
        <v>48</v>
      </c>
      <c r="B53" s="151" t="s">
        <v>92</v>
      </c>
      <c r="C53" s="151" t="s">
        <v>96</v>
      </c>
      <c r="D53" s="146">
        <v>8</v>
      </c>
      <c r="E53" s="146"/>
      <c r="F53" s="146">
        <f>'[4]Реестр УК новый'!$G$311</f>
        <v>12</v>
      </c>
      <c r="G53" s="113">
        <f t="shared" si="0"/>
        <v>31.17</v>
      </c>
      <c r="H53" s="101">
        <v>31.17</v>
      </c>
      <c r="I53" s="101"/>
      <c r="J53" s="226">
        <f t="shared" si="1"/>
        <v>2.5975</v>
      </c>
      <c r="K53" s="150"/>
    </row>
    <row r="54" spans="1:11" ht="15" customHeight="1">
      <c r="A54" s="218">
        <v>49</v>
      </c>
      <c r="B54" s="151" t="s">
        <v>92</v>
      </c>
      <c r="C54" s="151" t="s">
        <v>96</v>
      </c>
      <c r="D54" s="146">
        <v>10</v>
      </c>
      <c r="E54" s="146"/>
      <c r="F54" s="146">
        <f>'[4]Реестр УК новый'!$G$313</f>
        <v>12</v>
      </c>
      <c r="G54" s="113">
        <f t="shared" si="0"/>
        <v>38.47</v>
      </c>
      <c r="H54" s="101">
        <v>38.47</v>
      </c>
      <c r="I54" s="101"/>
      <c r="J54" s="226">
        <f t="shared" si="1"/>
        <v>3.205833333333333</v>
      </c>
      <c r="K54" s="150"/>
    </row>
    <row r="55" spans="1:11" ht="15" customHeight="1">
      <c r="A55" s="214">
        <v>50</v>
      </c>
      <c r="B55" s="151" t="s">
        <v>92</v>
      </c>
      <c r="C55" s="151" t="s">
        <v>73</v>
      </c>
      <c r="D55" s="146">
        <v>3</v>
      </c>
      <c r="E55" s="146"/>
      <c r="F55" s="146">
        <f>'[4]Реестр УК новый'!$G$322</f>
        <v>12</v>
      </c>
      <c r="G55" s="113">
        <f t="shared" si="0"/>
        <v>45.83</v>
      </c>
      <c r="H55" s="101">
        <v>45.83</v>
      </c>
      <c r="I55" s="101"/>
      <c r="J55" s="226">
        <f t="shared" si="1"/>
        <v>3.8191666666666664</v>
      </c>
      <c r="K55" s="150"/>
    </row>
    <row r="56" spans="1:11" ht="15" customHeight="1">
      <c r="A56" s="214">
        <v>51</v>
      </c>
      <c r="B56" s="151" t="s">
        <v>92</v>
      </c>
      <c r="C56" s="151" t="s">
        <v>73</v>
      </c>
      <c r="D56" s="146">
        <v>7</v>
      </c>
      <c r="E56" s="146" t="s">
        <v>17</v>
      </c>
      <c r="F56" s="146">
        <f>'[4]Реестр УК новый'!$G$333</f>
        <v>12</v>
      </c>
      <c r="G56" s="113">
        <f t="shared" si="0"/>
        <v>121.86999999999999</v>
      </c>
      <c r="H56" s="101">
        <v>98.46</v>
      </c>
      <c r="I56" s="101">
        <v>23.41</v>
      </c>
      <c r="J56" s="226">
        <f t="shared" si="1"/>
        <v>10.155833333333332</v>
      </c>
      <c r="K56" s="150"/>
    </row>
    <row r="57" spans="1:11" ht="15" customHeight="1">
      <c r="A57" s="214">
        <v>52</v>
      </c>
      <c r="B57" s="151" t="s">
        <v>92</v>
      </c>
      <c r="C57" s="151" t="s">
        <v>73</v>
      </c>
      <c r="D57" s="146">
        <v>10</v>
      </c>
      <c r="E57" s="146"/>
      <c r="F57" s="146">
        <f>'[4]Реестр УК новый'!$G$326</f>
        <v>12</v>
      </c>
      <c r="G57" s="113">
        <f t="shared" si="0"/>
        <v>60.45</v>
      </c>
      <c r="H57" s="101">
        <v>60.45</v>
      </c>
      <c r="I57" s="101"/>
      <c r="J57" s="226">
        <f t="shared" si="1"/>
        <v>5.0375000000000005</v>
      </c>
      <c r="K57" s="150"/>
    </row>
    <row r="58" spans="1:11" ht="15" customHeight="1">
      <c r="A58" s="214">
        <v>53</v>
      </c>
      <c r="B58" s="151" t="s">
        <v>92</v>
      </c>
      <c r="C58" s="151" t="s">
        <v>73</v>
      </c>
      <c r="D58" s="146">
        <v>11</v>
      </c>
      <c r="E58" s="146"/>
      <c r="F58" s="146">
        <f>'[4]Реестр УК новый'!$G$327</f>
        <v>16</v>
      </c>
      <c r="G58" s="113">
        <f t="shared" si="0"/>
        <v>151.76</v>
      </c>
      <c r="H58" s="101">
        <v>82.63</v>
      </c>
      <c r="I58" s="101">
        <v>69.13</v>
      </c>
      <c r="J58" s="226">
        <f t="shared" si="1"/>
        <v>9.485</v>
      </c>
      <c r="K58" s="150"/>
    </row>
    <row r="59" spans="1:11" ht="15" customHeight="1">
      <c r="A59" s="214">
        <v>54</v>
      </c>
      <c r="B59" s="151" t="s">
        <v>92</v>
      </c>
      <c r="C59" s="151" t="s">
        <v>97</v>
      </c>
      <c r="D59" s="146">
        <v>3</v>
      </c>
      <c r="E59" s="146"/>
      <c r="F59" s="146">
        <f>'[4]Реестр УК новый'!$G$337</f>
        <v>24</v>
      </c>
      <c r="G59" s="113">
        <f t="shared" si="0"/>
        <v>151.96</v>
      </c>
      <c r="H59" s="101">
        <v>99.65</v>
      </c>
      <c r="I59" s="101">
        <v>52.31</v>
      </c>
      <c r="J59" s="226">
        <f t="shared" si="1"/>
        <v>6.331666666666667</v>
      </c>
      <c r="K59" s="150"/>
    </row>
    <row r="60" spans="1:11" ht="15" customHeight="1">
      <c r="A60" s="214">
        <v>55</v>
      </c>
      <c r="B60" s="151" t="s">
        <v>92</v>
      </c>
      <c r="C60" s="151" t="s">
        <v>97</v>
      </c>
      <c r="D60" s="169">
        <v>4</v>
      </c>
      <c r="E60" s="146"/>
      <c r="F60" s="146">
        <f>'[4]Реестр УК новый'!$G$338</f>
        <v>35</v>
      </c>
      <c r="G60" s="113">
        <f t="shared" si="0"/>
        <v>317.32</v>
      </c>
      <c r="H60" s="101">
        <v>198.36</v>
      </c>
      <c r="I60" s="101">
        <v>118.96</v>
      </c>
      <c r="J60" s="226">
        <f t="shared" si="1"/>
        <v>9.066285714285714</v>
      </c>
      <c r="K60" s="150"/>
    </row>
    <row r="61" spans="1:11" ht="15" customHeight="1">
      <c r="A61" s="214">
        <v>56</v>
      </c>
      <c r="B61" s="151" t="s">
        <v>92</v>
      </c>
      <c r="C61" s="188" t="s">
        <v>77</v>
      </c>
      <c r="D61" s="189">
        <v>16</v>
      </c>
      <c r="E61" s="146"/>
      <c r="F61" s="146">
        <f>'[4]Реестр УК новый'!$G$357</f>
        <v>12</v>
      </c>
      <c r="G61" s="113">
        <f t="shared" si="0"/>
        <v>248.18</v>
      </c>
      <c r="H61" s="101">
        <v>151.12</v>
      </c>
      <c r="I61" s="101">
        <v>97.06</v>
      </c>
      <c r="J61" s="226">
        <f t="shared" si="1"/>
        <v>20.68166666666667</v>
      </c>
      <c r="K61" s="150"/>
    </row>
    <row r="62" spans="1:11" ht="14.25" customHeight="1">
      <c r="A62" s="214">
        <v>57</v>
      </c>
      <c r="B62" s="151" t="s">
        <v>92</v>
      </c>
      <c r="C62" s="151" t="s">
        <v>77</v>
      </c>
      <c r="D62" s="146">
        <v>18</v>
      </c>
      <c r="E62" s="146"/>
      <c r="F62" s="146">
        <f>'[4]Реестр УК новый'!$G$358</f>
        <v>12</v>
      </c>
      <c r="G62" s="113">
        <f t="shared" si="0"/>
        <v>98.47</v>
      </c>
      <c r="H62" s="101">
        <v>98.47</v>
      </c>
      <c r="I62" s="101"/>
      <c r="J62" s="226">
        <f t="shared" si="1"/>
        <v>8.205833333333333</v>
      </c>
      <c r="K62" s="150"/>
    </row>
    <row r="63" spans="1:11" ht="15" customHeight="1">
      <c r="A63" s="146">
        <v>58</v>
      </c>
      <c r="B63" s="151" t="s">
        <v>92</v>
      </c>
      <c r="C63" s="151" t="s">
        <v>77</v>
      </c>
      <c r="D63" s="146">
        <v>18</v>
      </c>
      <c r="E63" s="146" t="s">
        <v>17</v>
      </c>
      <c r="F63" s="146">
        <f>'[4]Реестр УК новый'!$G$377</f>
        <v>12</v>
      </c>
      <c r="G63" s="113">
        <f t="shared" si="0"/>
        <v>39.86</v>
      </c>
      <c r="H63" s="113">
        <v>39.86</v>
      </c>
      <c r="I63" s="113"/>
      <c r="J63" s="226">
        <f t="shared" si="1"/>
        <v>3.3216666666666668</v>
      </c>
      <c r="K63" s="150"/>
    </row>
    <row r="64" spans="1:11" ht="15" customHeight="1">
      <c r="A64" s="146">
        <v>59</v>
      </c>
      <c r="B64" s="151" t="s">
        <v>92</v>
      </c>
      <c r="C64" s="151" t="s">
        <v>77</v>
      </c>
      <c r="D64" s="146">
        <v>30</v>
      </c>
      <c r="E64" s="146"/>
      <c r="F64" s="146">
        <f>'[4]Реестр УК новый'!$G$363</f>
        <v>12</v>
      </c>
      <c r="G64" s="113">
        <f t="shared" si="0"/>
        <v>20.01</v>
      </c>
      <c r="H64" s="113">
        <v>20.01</v>
      </c>
      <c r="I64" s="113"/>
      <c r="J64" s="226">
        <f t="shared" si="1"/>
        <v>1.6675000000000002</v>
      </c>
      <c r="K64" s="150"/>
    </row>
    <row r="65" spans="1:11" ht="15" customHeight="1">
      <c r="A65" s="146">
        <f>A64+1</f>
        <v>60</v>
      </c>
      <c r="B65" s="151" t="s">
        <v>92</v>
      </c>
      <c r="C65" s="151" t="s">
        <v>77</v>
      </c>
      <c r="D65" s="146">
        <v>32</v>
      </c>
      <c r="E65" s="146"/>
      <c r="F65" s="146">
        <f>'[4]Реестр УК новый'!$G$364</f>
        <v>12</v>
      </c>
      <c r="G65" s="113">
        <f t="shared" si="0"/>
        <v>70.78</v>
      </c>
      <c r="H65" s="113">
        <v>38.79</v>
      </c>
      <c r="I65" s="113">
        <v>31.99</v>
      </c>
      <c r="J65" s="226">
        <f t="shared" si="1"/>
        <v>5.898333333333333</v>
      </c>
      <c r="K65" s="150"/>
    </row>
    <row r="66" spans="1:11" ht="15" customHeight="1">
      <c r="A66" s="218">
        <v>61</v>
      </c>
      <c r="B66" s="151" t="s">
        <v>92</v>
      </c>
      <c r="C66" s="151" t="s">
        <v>77</v>
      </c>
      <c r="D66" s="146">
        <v>34</v>
      </c>
      <c r="E66" s="146"/>
      <c r="F66" s="146">
        <f>'[4]Реестр УК новый'!$G$366</f>
        <v>12</v>
      </c>
      <c r="G66" s="113">
        <f t="shared" si="0"/>
        <v>86.24</v>
      </c>
      <c r="H66" s="113">
        <v>50.12</v>
      </c>
      <c r="I66" s="113">
        <v>36.12</v>
      </c>
      <c r="J66" s="226">
        <f t="shared" si="1"/>
        <v>7.1866666666666665</v>
      </c>
      <c r="K66" s="150"/>
    </row>
    <row r="67" spans="1:11" s="114" customFormat="1" ht="15" customHeight="1">
      <c r="A67" s="146">
        <v>62</v>
      </c>
      <c r="B67" s="151" t="s">
        <v>92</v>
      </c>
      <c r="C67" s="151" t="s">
        <v>77</v>
      </c>
      <c r="D67" s="146">
        <v>36</v>
      </c>
      <c r="E67" s="146"/>
      <c r="F67" s="146">
        <f>'[4]Реестр УК новый'!$G$368</f>
        <v>12</v>
      </c>
      <c r="G67" s="113">
        <f t="shared" si="0"/>
        <v>155.45999999999998</v>
      </c>
      <c r="H67" s="113">
        <v>72.3</v>
      </c>
      <c r="I67" s="113">
        <v>83.16</v>
      </c>
      <c r="J67" s="226">
        <f t="shared" si="1"/>
        <v>12.954999999999998</v>
      </c>
      <c r="K67" s="154"/>
    </row>
    <row r="68" spans="1:11" s="114" customFormat="1" ht="15" customHeight="1">
      <c r="A68" s="146">
        <v>63</v>
      </c>
      <c r="B68" s="151" t="s">
        <v>92</v>
      </c>
      <c r="C68" s="151" t="s">
        <v>77</v>
      </c>
      <c r="D68" s="146">
        <v>37</v>
      </c>
      <c r="E68" s="146"/>
      <c r="F68" s="146">
        <f>'[4]Реестр УК новый'!$G$369</f>
        <v>12</v>
      </c>
      <c r="G68" s="113">
        <f t="shared" si="0"/>
        <v>62.14</v>
      </c>
      <c r="H68" s="113">
        <v>62.14</v>
      </c>
      <c r="I68" s="113"/>
      <c r="J68" s="226">
        <f t="shared" si="1"/>
        <v>5.178333333333334</v>
      </c>
      <c r="K68" s="154"/>
    </row>
    <row r="69" spans="1:11" s="114" customFormat="1" ht="15" customHeight="1">
      <c r="A69" s="146">
        <v>64</v>
      </c>
      <c r="B69" s="151" t="s">
        <v>92</v>
      </c>
      <c r="C69" s="151" t="s">
        <v>77</v>
      </c>
      <c r="D69" s="146">
        <v>41</v>
      </c>
      <c r="E69" s="146"/>
      <c r="F69" s="146">
        <f>'[4]Реестр УК новый'!$G$371</f>
        <v>12</v>
      </c>
      <c r="G69" s="113">
        <f t="shared" si="0"/>
        <v>118.75999999999999</v>
      </c>
      <c r="H69" s="113">
        <v>100.13</v>
      </c>
      <c r="I69" s="113">
        <v>18.63</v>
      </c>
      <c r="J69" s="226">
        <f t="shared" si="1"/>
        <v>9.896666666666667</v>
      </c>
      <c r="K69" s="154"/>
    </row>
    <row r="70" spans="1:11" s="114" customFormat="1" ht="15" customHeight="1">
      <c r="A70" s="146">
        <v>65</v>
      </c>
      <c r="B70" s="151" t="s">
        <v>92</v>
      </c>
      <c r="C70" s="151" t="s">
        <v>77</v>
      </c>
      <c r="D70" s="146">
        <v>41</v>
      </c>
      <c r="E70" s="146" t="s">
        <v>17</v>
      </c>
      <c r="F70" s="146">
        <f>'[4]Реестр УК новый'!$G$380</f>
        <v>12</v>
      </c>
      <c r="G70" s="113">
        <f t="shared" si="0"/>
        <v>62.33</v>
      </c>
      <c r="H70" s="113">
        <v>54.19</v>
      </c>
      <c r="I70" s="113">
        <v>8.14</v>
      </c>
      <c r="J70" s="226">
        <f t="shared" si="1"/>
        <v>5.194166666666667</v>
      </c>
      <c r="K70" s="154"/>
    </row>
    <row r="71" spans="1:11" s="114" customFormat="1" ht="15" customHeight="1">
      <c r="A71" s="218">
        <v>66</v>
      </c>
      <c r="B71" s="151" t="s">
        <v>92</v>
      </c>
      <c r="C71" s="151" t="s">
        <v>77</v>
      </c>
      <c r="D71" s="146">
        <v>47</v>
      </c>
      <c r="E71" s="146"/>
      <c r="F71" s="146">
        <f>'[4]Реестр УК новый'!$G$375</f>
        <v>12</v>
      </c>
      <c r="G71" s="113">
        <f aca="true" t="shared" si="2" ref="G71:G76">H71+I71</f>
        <v>83.07</v>
      </c>
      <c r="H71" s="113">
        <v>50.96</v>
      </c>
      <c r="I71" s="113">
        <v>32.11</v>
      </c>
      <c r="J71" s="226">
        <f t="shared" si="1"/>
        <v>6.922499999999999</v>
      </c>
      <c r="K71" s="154"/>
    </row>
    <row r="72" spans="1:11" s="114" customFormat="1" ht="15" customHeight="1">
      <c r="A72" s="146">
        <v>67</v>
      </c>
      <c r="B72" s="151" t="s">
        <v>92</v>
      </c>
      <c r="C72" s="151" t="s">
        <v>98</v>
      </c>
      <c r="D72" s="146">
        <v>1</v>
      </c>
      <c r="E72" s="146" t="s">
        <v>18</v>
      </c>
      <c r="F72" s="146">
        <f>'[4]Реестр УК новый'!$G$389</f>
        <v>8</v>
      </c>
      <c r="G72" s="113">
        <f t="shared" si="2"/>
        <v>94.34</v>
      </c>
      <c r="H72" s="113">
        <v>90.22</v>
      </c>
      <c r="I72" s="184">
        <v>4.12</v>
      </c>
      <c r="J72" s="226">
        <f>G72/F72</f>
        <v>11.7925</v>
      </c>
      <c r="K72" s="154"/>
    </row>
    <row r="73" spans="1:11" s="114" customFormat="1" ht="15" customHeight="1">
      <c r="A73" s="218">
        <v>68</v>
      </c>
      <c r="B73" s="151" t="s">
        <v>92</v>
      </c>
      <c r="C73" s="152" t="s">
        <v>28</v>
      </c>
      <c r="D73" s="153">
        <v>46</v>
      </c>
      <c r="E73" s="146"/>
      <c r="F73" s="146">
        <f>'[4]Реестр УК новый'!$G$32</f>
        <v>12</v>
      </c>
      <c r="G73" s="113">
        <f t="shared" si="2"/>
        <v>110.75</v>
      </c>
      <c r="H73" s="113">
        <v>59.13</v>
      </c>
      <c r="I73" s="225">
        <v>51.62</v>
      </c>
      <c r="J73" s="226">
        <f>G73/F73</f>
        <v>9.229166666666666</v>
      </c>
      <c r="K73" s="154"/>
    </row>
    <row r="74" spans="1:11" s="114" customFormat="1" ht="15" customHeight="1">
      <c r="A74" s="146">
        <v>69</v>
      </c>
      <c r="B74" s="151" t="s">
        <v>92</v>
      </c>
      <c r="C74" s="152" t="s">
        <v>28</v>
      </c>
      <c r="D74" s="153">
        <v>48</v>
      </c>
      <c r="E74" s="146" t="s">
        <v>17</v>
      </c>
      <c r="F74" s="146">
        <f>'[4]Реестр УК новый'!$G$41</f>
        <v>12</v>
      </c>
      <c r="G74" s="113">
        <f t="shared" si="2"/>
        <v>65.06</v>
      </c>
      <c r="H74" s="113">
        <v>48.52</v>
      </c>
      <c r="I74" s="113">
        <v>16.54</v>
      </c>
      <c r="J74" s="226">
        <f>G74/F74</f>
        <v>5.421666666666667</v>
      </c>
      <c r="K74" s="154"/>
    </row>
    <row r="75" spans="1:11" s="114" customFormat="1" ht="15" customHeight="1">
      <c r="A75" s="146">
        <f>A74+1</f>
        <v>70</v>
      </c>
      <c r="B75" s="151" t="s">
        <v>92</v>
      </c>
      <c r="C75" s="152" t="s">
        <v>28</v>
      </c>
      <c r="D75" s="153">
        <v>48</v>
      </c>
      <c r="E75" s="146" t="s">
        <v>93</v>
      </c>
      <c r="F75" s="146">
        <f>'[4]Реестр УК новый'!$G$45</f>
        <v>12</v>
      </c>
      <c r="G75" s="113">
        <f t="shared" si="2"/>
        <v>23.919999999999998</v>
      </c>
      <c r="H75" s="113">
        <v>23.08</v>
      </c>
      <c r="I75" s="113">
        <v>0.84</v>
      </c>
      <c r="J75" s="226">
        <f>G75/F75</f>
        <v>1.9933333333333332</v>
      </c>
      <c r="K75" s="154"/>
    </row>
    <row r="76" spans="1:11" s="114" customFormat="1" ht="15" customHeight="1">
      <c r="A76" s="146">
        <f>A75+1</f>
        <v>71</v>
      </c>
      <c r="B76" s="151" t="s">
        <v>92</v>
      </c>
      <c r="C76" s="152" t="s">
        <v>28</v>
      </c>
      <c r="D76" s="153">
        <v>48</v>
      </c>
      <c r="E76" s="146" t="s">
        <v>94</v>
      </c>
      <c r="F76" s="146">
        <f>'[4]Реестр УК новый'!$G$44</f>
        <v>12</v>
      </c>
      <c r="G76" s="113">
        <f t="shared" si="2"/>
        <v>47.45</v>
      </c>
      <c r="H76" s="113">
        <v>30.14</v>
      </c>
      <c r="I76" s="113">
        <v>17.31</v>
      </c>
      <c r="J76" s="226">
        <f>G76/F76</f>
        <v>3.954166666666667</v>
      </c>
      <c r="K76" s="154"/>
    </row>
    <row r="77" spans="1:11" ht="15">
      <c r="A77" s="102"/>
      <c r="B77" s="156" t="s">
        <v>8</v>
      </c>
      <c r="C77" s="141"/>
      <c r="D77" s="102"/>
      <c r="E77" s="102"/>
      <c r="F77" s="119">
        <f>SUM(F6:F76)</f>
        <v>939</v>
      </c>
      <c r="G77" s="127">
        <f>SUM(G6:G76)</f>
        <v>5607.86</v>
      </c>
      <c r="H77" s="127">
        <f>SUM(H6:H76)</f>
        <v>4606.920000000001</v>
      </c>
      <c r="I77" s="127">
        <f>SUM(I6:I76)</f>
        <v>1000.9399999999998</v>
      </c>
      <c r="J77" s="170"/>
      <c r="K77" s="150"/>
    </row>
    <row r="79" ht="15">
      <c r="G79" s="111"/>
    </row>
  </sheetData>
  <sheetProtection/>
  <mergeCells count="12">
    <mergeCell ref="B1:J1"/>
    <mergeCell ref="J3:J5"/>
    <mergeCell ref="D4:D5"/>
    <mergeCell ref="G3:I3"/>
    <mergeCell ref="G4:G5"/>
    <mergeCell ref="H4:I4"/>
    <mergeCell ref="A3:A5"/>
    <mergeCell ref="B3:B5"/>
    <mergeCell ref="C3:E3"/>
    <mergeCell ref="C4:C5"/>
    <mergeCell ref="F3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Ekonom6</cp:lastModifiedBy>
  <cp:lastPrinted>2021-01-30T20:37:19Z</cp:lastPrinted>
  <dcterms:created xsi:type="dcterms:W3CDTF">2018-08-07T12:00:09Z</dcterms:created>
  <dcterms:modified xsi:type="dcterms:W3CDTF">2021-02-02T13:26:59Z</dcterms:modified>
  <cp:category/>
  <cp:version/>
  <cp:contentType/>
  <cp:contentStatus/>
</cp:coreProperties>
</file>