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4780" windowHeight="11385"/>
  </bookViews>
  <sheets>
    <sheet name="Свод" sheetId="1" r:id="rId1"/>
  </sheets>
  <externalReferences>
    <externalReference r:id="rId2"/>
    <externalReference r:id="rId3"/>
    <externalReference r:id="rId4"/>
  </externalReferences>
  <definedNames>
    <definedName name="_xlnm.Print_Area" localSheetId="0">Свод!$A$1:$P$48</definedName>
  </definedNames>
  <calcPr calcId="125725"/>
</workbook>
</file>

<file path=xl/calcChain.xml><?xml version="1.0" encoding="utf-8"?>
<calcChain xmlns="http://schemas.openxmlformats.org/spreadsheetml/2006/main">
  <c r="P37" i="1"/>
  <c r="P36"/>
  <c r="P33"/>
  <c r="P30"/>
  <c r="P25"/>
  <c r="P19"/>
  <c r="P18"/>
  <c r="P15"/>
  <c r="P12"/>
  <c r="P7"/>
  <c r="P41" l="1"/>
  <c r="P40"/>
  <c r="P39"/>
  <c r="P38"/>
  <c r="P23"/>
  <c r="P22"/>
  <c r="P21"/>
  <c r="P20"/>
  <c r="O37"/>
  <c r="O36"/>
  <c r="O33"/>
  <c r="O30"/>
  <c r="O25"/>
  <c r="O19"/>
  <c r="O18"/>
  <c r="O15"/>
  <c r="O12"/>
  <c r="O7"/>
  <c r="O41"/>
  <c r="O40"/>
  <c r="O39"/>
  <c r="O38"/>
  <c r="O23"/>
  <c r="O22"/>
  <c r="O21"/>
  <c r="O20"/>
  <c r="N36"/>
  <c r="N33"/>
  <c r="N30"/>
  <c r="N18"/>
  <c r="N15"/>
  <c r="N12"/>
  <c r="M7"/>
  <c r="M37"/>
  <c r="M36"/>
  <c r="M30"/>
  <c r="M25"/>
  <c r="M19"/>
  <c r="M18"/>
  <c r="M12"/>
  <c r="L30"/>
  <c r="L12"/>
  <c r="K7"/>
  <c r="K19" l="1"/>
  <c r="J18"/>
  <c r="J15"/>
  <c r="J12"/>
  <c r="J7"/>
  <c r="I15"/>
  <c r="I41"/>
  <c r="J41" s="1"/>
  <c r="K41" s="1"/>
  <c r="L41" s="1"/>
  <c r="M41" s="1"/>
  <c r="N41" s="1"/>
  <c r="I40"/>
  <c r="J40" s="1"/>
  <c r="K40" s="1"/>
  <c r="L40" s="1"/>
  <c r="M40" s="1"/>
  <c r="N40" s="1"/>
  <c r="I39"/>
  <c r="J39" s="1"/>
  <c r="K39" s="1"/>
  <c r="L39" s="1"/>
  <c r="M39" s="1"/>
  <c r="N39" s="1"/>
  <c r="I38"/>
  <c r="J38" s="1"/>
  <c r="K38" s="1"/>
  <c r="L38" s="1"/>
  <c r="M38" s="1"/>
  <c r="N38" s="1"/>
  <c r="I18"/>
  <c r="I36" s="1"/>
  <c r="I16"/>
  <c r="I34" s="1"/>
  <c r="I14"/>
  <c r="I32" s="1"/>
  <c r="I13"/>
  <c r="I31" s="1"/>
  <c r="I12"/>
  <c r="I30" s="1"/>
  <c r="I11"/>
  <c r="I29" s="1"/>
  <c r="I10"/>
  <c r="I28" s="1"/>
  <c r="I9"/>
  <c r="I27" s="1"/>
  <c r="I8"/>
  <c r="I26" s="1"/>
  <c r="I7"/>
  <c r="I25" s="1"/>
  <c r="H23"/>
  <c r="I23" s="1"/>
  <c r="J23" s="1"/>
  <c r="K23" s="1"/>
  <c r="L23" s="1"/>
  <c r="M23" s="1"/>
  <c r="N23" s="1"/>
  <c r="H22"/>
  <c r="I22" s="1"/>
  <c r="J22" s="1"/>
  <c r="K22" s="1"/>
  <c r="L22" s="1"/>
  <c r="M22" s="1"/>
  <c r="N22" s="1"/>
  <c r="I21"/>
  <c r="J21" s="1"/>
  <c r="K21" s="1"/>
  <c r="L21" s="1"/>
  <c r="M21" s="1"/>
  <c r="N21" s="1"/>
  <c r="H20"/>
  <c r="I20" s="1"/>
  <c r="J20" s="1"/>
  <c r="K20" s="1"/>
  <c r="L20" s="1"/>
  <c r="M20" s="1"/>
  <c r="N20" s="1"/>
  <c r="H18"/>
  <c r="H36" s="1"/>
  <c r="H12"/>
  <c r="H30" s="1"/>
  <c r="J25" l="1"/>
  <c r="K37"/>
  <c r="I33"/>
  <c r="J36"/>
  <c r="J30"/>
  <c r="J33"/>
  <c r="C6"/>
  <c r="G18" l="1"/>
  <c r="G15"/>
  <c r="G12"/>
  <c r="G7"/>
  <c r="G36" l="1"/>
  <c r="G33"/>
  <c r="G30"/>
  <c r="G25"/>
  <c r="B36"/>
  <c r="F18"/>
  <c r="F15"/>
  <c r="F12"/>
  <c r="F7"/>
  <c r="F33" l="1"/>
  <c r="F30"/>
  <c r="F36"/>
  <c r="F25"/>
  <c r="D15"/>
  <c r="D33" l="1"/>
  <c r="E7"/>
  <c r="D7"/>
  <c r="D25" l="1"/>
  <c r="E25"/>
  <c r="B32" l="1"/>
  <c r="D12" l="1"/>
  <c r="D30" l="1"/>
  <c r="E12"/>
  <c r="E30" l="1"/>
  <c r="E15" l="1"/>
  <c r="E33" l="1"/>
  <c r="H15" l="1"/>
  <c r="H7"/>
  <c r="H33" l="1"/>
  <c r="H25"/>
  <c r="H10" l="1"/>
  <c r="H9"/>
  <c r="H8"/>
  <c r="H16"/>
  <c r="H11"/>
  <c r="H14"/>
  <c r="H32" l="1"/>
  <c r="H29"/>
  <c r="H34"/>
  <c r="H28"/>
  <c r="H26"/>
  <c r="H27"/>
  <c r="H17"/>
  <c r="H35" l="1"/>
  <c r="K18" l="1"/>
  <c r="K36" l="1"/>
  <c r="K15"/>
  <c r="K12"/>
  <c r="K33" l="1"/>
  <c r="K30"/>
  <c r="K25"/>
  <c r="L37" l="1"/>
  <c r="L36" l="1"/>
  <c r="L18"/>
  <c r="L19"/>
  <c r="L33" l="1"/>
  <c r="L25"/>
  <c r="L7"/>
  <c r="L15"/>
  <c r="M15" l="1"/>
  <c r="M33" l="1"/>
  <c r="N25" l="1"/>
  <c r="N7"/>
  <c r="N37"/>
  <c r="N19"/>
  <c r="P17" l="1"/>
  <c r="P31"/>
  <c r="P29"/>
  <c r="P13" l="1"/>
  <c r="P11"/>
  <c r="P35"/>
  <c r="P16"/>
  <c r="P34"/>
  <c r="P14"/>
  <c r="P27"/>
  <c r="P32"/>
  <c r="P9"/>
  <c r="P28"/>
  <c r="P8"/>
  <c r="P10"/>
  <c r="P26"/>
  <c r="P24" s="1"/>
  <c r="O10"/>
  <c r="O9"/>
  <c r="P6" l="1"/>
  <c r="O14"/>
  <c r="O8"/>
  <c r="O31"/>
  <c r="O28"/>
  <c r="O27"/>
  <c r="O35"/>
  <c r="O16"/>
  <c r="O26"/>
  <c r="O34"/>
  <c r="O17"/>
  <c r="O32"/>
  <c r="N34" l="1"/>
  <c r="N31"/>
  <c r="N16" l="1"/>
  <c r="N8"/>
  <c r="N10"/>
  <c r="N14"/>
  <c r="N35"/>
  <c r="N32"/>
  <c r="N26"/>
  <c r="N17"/>
  <c r="N9"/>
  <c r="N27"/>
  <c r="N28"/>
  <c r="N13" l="1"/>
  <c r="O13"/>
  <c r="N29" l="1"/>
  <c r="N24" s="1"/>
  <c r="M29"/>
  <c r="O29"/>
  <c r="O24" s="1"/>
  <c r="M9"/>
  <c r="M31"/>
  <c r="M35"/>
  <c r="M34"/>
  <c r="M27"/>
  <c r="M16"/>
  <c r="M17"/>
  <c r="M8"/>
  <c r="M14"/>
  <c r="M13"/>
  <c r="M32"/>
  <c r="M26"/>
  <c r="M28"/>
  <c r="M10"/>
  <c r="M24" l="1"/>
  <c r="M11"/>
  <c r="M6" s="1"/>
  <c r="N11"/>
  <c r="N6" s="1"/>
  <c r="O11"/>
  <c r="L11"/>
  <c r="O6" l="1"/>
  <c r="L17"/>
  <c r="L28"/>
  <c r="L35"/>
  <c r="L9"/>
  <c r="L13"/>
  <c r="L31"/>
  <c r="L8"/>
  <c r="L26"/>
  <c r="L29"/>
  <c r="L27"/>
  <c r="L10"/>
  <c r="L32"/>
  <c r="L16"/>
  <c r="L14"/>
  <c r="L34"/>
  <c r="L6" l="1"/>
  <c r="L24"/>
  <c r="D16" l="1"/>
  <c r="D34" l="1"/>
  <c r="D14" l="1"/>
  <c r="D8"/>
  <c r="D13" l="1"/>
  <c r="D32"/>
  <c r="D26"/>
  <c r="D10"/>
  <c r="D17"/>
  <c r="D23"/>
  <c r="F14"/>
  <c r="E10"/>
  <c r="E13"/>
  <c r="E8" l="1"/>
  <c r="E31"/>
  <c r="F32"/>
  <c r="F10"/>
  <c r="D35"/>
  <c r="D31"/>
  <c r="E28"/>
  <c r="D28"/>
  <c r="E17"/>
  <c r="E14"/>
  <c r="F8"/>
  <c r="F9"/>
  <c r="F16"/>
  <c r="E16"/>
  <c r="F17"/>
  <c r="F11"/>
  <c r="F13"/>
  <c r="G10"/>
  <c r="G17"/>
  <c r="G9"/>
  <c r="G16"/>
  <c r="G11"/>
  <c r="D11"/>
  <c r="D9"/>
  <c r="D29" l="1"/>
  <c r="F31"/>
  <c r="F34"/>
  <c r="E32"/>
  <c r="G27"/>
  <c r="E34"/>
  <c r="F28"/>
  <c r="G35"/>
  <c r="G28"/>
  <c r="F35"/>
  <c r="E35"/>
  <c r="G34"/>
  <c r="F29"/>
  <c r="F27"/>
  <c r="E26"/>
  <c r="G29"/>
  <c r="D27"/>
  <c r="D24" s="1"/>
  <c r="D6"/>
  <c r="G14"/>
  <c r="G13"/>
  <c r="F26"/>
  <c r="F6"/>
  <c r="G8"/>
  <c r="E9"/>
  <c r="E11"/>
  <c r="E29" l="1"/>
  <c r="G32"/>
  <c r="F24"/>
  <c r="G31"/>
  <c r="G26"/>
  <c r="G24" s="1"/>
  <c r="G6"/>
  <c r="E27"/>
  <c r="E24" s="1"/>
  <c r="E6"/>
  <c r="H13"/>
  <c r="H31" l="1"/>
  <c r="H24" s="1"/>
  <c r="H6"/>
  <c r="I17"/>
  <c r="J10"/>
  <c r="K9"/>
  <c r="J9"/>
  <c r="K27" l="1"/>
  <c r="J27"/>
  <c r="J17"/>
  <c r="K10"/>
  <c r="J28"/>
  <c r="I35"/>
  <c r="I24" s="1"/>
  <c r="I6"/>
  <c r="K13"/>
  <c r="J13"/>
  <c r="J16"/>
  <c r="J8"/>
  <c r="J14"/>
  <c r="K8"/>
  <c r="J11"/>
  <c r="K14"/>
  <c r="K16"/>
  <c r="K34" l="1"/>
  <c r="K32"/>
  <c r="J32"/>
  <c r="J35"/>
  <c r="J34"/>
  <c r="K26"/>
  <c r="J31"/>
  <c r="K31" s="1"/>
  <c r="K28"/>
  <c r="K11"/>
  <c r="J29"/>
  <c r="K29" s="1"/>
  <c r="K17"/>
  <c r="J26"/>
  <c r="J6"/>
  <c r="K35"/>
  <c r="K24" l="1"/>
  <c r="J24"/>
  <c r="K6"/>
</calcChain>
</file>

<file path=xl/sharedStrings.xml><?xml version="1.0" encoding="utf-8"?>
<sst xmlns="http://schemas.openxmlformats.org/spreadsheetml/2006/main" count="71" uniqueCount="51">
  <si>
    <t>Информация о задолженности населения за жилищно-коммунальные услуги перед УО и ТСЖ</t>
  </si>
  <si>
    <t>№ п/п</t>
  </si>
  <si>
    <t xml:space="preserve">Показатель </t>
  </si>
  <si>
    <t>1.</t>
  </si>
  <si>
    <r>
      <t xml:space="preserve">Количество жителей в МО, тыс.чел. </t>
    </r>
    <r>
      <rPr>
        <b/>
        <sz val="11"/>
        <rFont val="Times New Roman"/>
        <family val="1"/>
        <charset val="204"/>
      </rPr>
      <t>1)</t>
    </r>
  </si>
  <si>
    <t>2.</t>
  </si>
  <si>
    <t>Количество семей, получающих субсидии на оплату ЖКУ</t>
  </si>
  <si>
    <t>3.</t>
  </si>
  <si>
    <t>-</t>
  </si>
  <si>
    <t>4.</t>
  </si>
  <si>
    <t>Сумма задолженности населения за ЖКУ, тыс.руб., в т.ч.:</t>
  </si>
  <si>
    <t>ООО "Коми-Сервис"</t>
  </si>
  <si>
    <t xml:space="preserve">ТСЖ "Дворянское гнездо" </t>
  </si>
  <si>
    <t>ООО "Базис"</t>
  </si>
  <si>
    <t>ООО "Ненецкая УК"</t>
  </si>
  <si>
    <t>Нарьян-Марское МУ ПОК и ТС</t>
  </si>
  <si>
    <t>ООО УК "ПОК и ТС"</t>
  </si>
  <si>
    <t>Сумма просроченной задолженности населения за ЖКУ, тыс.руб., в т.ч.:</t>
  </si>
  <si>
    <t>ООО "Наш дом"</t>
  </si>
  <si>
    <t xml:space="preserve">ООО "Аврора" </t>
  </si>
  <si>
    <t>По состоянию на 01.01.2018</t>
  </si>
  <si>
    <t xml:space="preserve">ООО УК "Уютный дом" </t>
  </si>
  <si>
    <t>По состоянию на 01.01.2019</t>
  </si>
  <si>
    <t>По состоянию на 01.02.2019</t>
  </si>
  <si>
    <t>По состоянию на 01.03.2019</t>
  </si>
  <si>
    <t>1) - по  данным  Управления Федеральной службы государственной статистики по Архангельской области и Ненецкому автономному округу</t>
  </si>
  <si>
    <t>ООО УК "МКД-Сервис"</t>
  </si>
  <si>
    <t>По состоянию на 01.04.2019</t>
  </si>
  <si>
    <t>По состоянию на 01.05.2019</t>
  </si>
  <si>
    <t>По состоянию на 01.06.2019</t>
  </si>
  <si>
    <t>По состоянию на 01.07.2019</t>
  </si>
  <si>
    <t>По состоянию на 01.08.2019</t>
  </si>
  <si>
    <t>ООО "Успех"</t>
  </si>
  <si>
    <t xml:space="preserve">ООО "Содружество" </t>
  </si>
  <si>
    <r>
      <t xml:space="preserve">ООО "Содружество" </t>
    </r>
    <r>
      <rPr>
        <b/>
        <sz val="11"/>
        <rFont val="Times New Roman"/>
        <family val="1"/>
        <charset val="204"/>
      </rPr>
      <t xml:space="preserve"> </t>
    </r>
  </si>
  <si>
    <r>
      <t>ООО "Служба заказчика"</t>
    </r>
    <r>
      <rPr>
        <b/>
        <sz val="11"/>
        <rFont val="Times New Roman"/>
        <family val="1"/>
        <charset val="204"/>
      </rPr>
      <t xml:space="preserve"> 2)</t>
    </r>
  </si>
  <si>
    <t>2)- Данные по состоянию на 01.09.2014, т.к. организация находится в процессе ликвидации</t>
  </si>
  <si>
    <r>
      <t>ООО "Базис-Сервис"</t>
    </r>
    <r>
      <rPr>
        <b/>
        <sz val="11"/>
        <rFont val="Times New Roman"/>
        <family val="1"/>
        <charset val="204"/>
      </rPr>
      <t xml:space="preserve"> 3)</t>
    </r>
  </si>
  <si>
    <t>3) - Организация признана банкротом и ликвидирована (30.04.2019)</t>
  </si>
  <si>
    <r>
      <t xml:space="preserve">ОАО "Нарьян-Марстрой" </t>
    </r>
    <r>
      <rPr>
        <b/>
        <sz val="11"/>
        <rFont val="Times New Roman"/>
        <family val="1"/>
        <charset val="204"/>
      </rPr>
      <t>4)</t>
    </r>
  </si>
  <si>
    <t>4) - Данные по состоянию на 01.03.2015, т.к. организация находится в процессе ликвидации</t>
  </si>
  <si>
    <r>
      <t xml:space="preserve">ООО "УК Служба заказчика" 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5)</t>
    </r>
  </si>
  <si>
    <r>
      <t xml:space="preserve">ООО "УК Служба заказчика"  </t>
    </r>
    <r>
      <rPr>
        <b/>
        <sz val="11"/>
        <rFont val="Times New Roman"/>
        <family val="1"/>
        <charset val="204"/>
      </rPr>
      <t>5)</t>
    </r>
  </si>
  <si>
    <t>5) - Данные взяты по состоянию на 01.04.2018, т.к. организация находится в процессе ликвидации</t>
  </si>
  <si>
    <r>
      <t xml:space="preserve">ООО "УК "Нарьян-Марстрой" </t>
    </r>
    <r>
      <rPr>
        <b/>
        <sz val="11"/>
        <rFont val="Times New Roman"/>
        <family val="1"/>
        <charset val="204"/>
      </rPr>
      <t>6)</t>
    </r>
  </si>
  <si>
    <t>6) - Данные взяты по состоянию на 01.05.2019 в связи с отсутствием информации от организации</t>
  </si>
  <si>
    <t>По состоянию на 01.09.2019</t>
  </si>
  <si>
    <t>По состоянию на 01.10.2019</t>
  </si>
  <si>
    <t>По состоянию на 01.11.2019</t>
  </si>
  <si>
    <t>По состоянию на 01.12.2019</t>
  </si>
  <si>
    <t>По состоянию на 01.01.2020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</si>
</sst>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 applyProtection="1">
      <alignment horizontal="center" vertical="center"/>
      <protection hidden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" fontId="3" fillId="0" borderId="1" xfId="0" quotePrefix="1" applyNumberFormat="1" applyFont="1" applyFill="1" applyBorder="1" applyAlignment="1" applyProtection="1">
      <alignment horizontal="center" vertical="center"/>
      <protection hidden="1"/>
    </xf>
    <xf numFmtId="4" fontId="3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/>
    </xf>
    <xf numFmtId="4" fontId="3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left" vertical="center" wrapText="1"/>
    </xf>
    <xf numFmtId="4" fontId="0" fillId="0" borderId="0" xfId="0" applyNumberFormat="1"/>
    <xf numFmtId="2" fontId="1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9\%23&#1086;&#1090;&#1095;&#1077;&#1090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9\%23&#1086;&#1090;&#1095;&#1077;&#1090;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8\%23&#1086;&#1090;&#1095;&#1077;&#1090;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 "/>
      <sheetName val="А-4"/>
      <sheetName val="Май-1"/>
      <sheetName val="Май-2"/>
      <sheetName val="Май-3"/>
      <sheetName val="Май-4"/>
      <sheetName val="И-1 "/>
      <sheetName val="И-2"/>
      <sheetName val="И-3"/>
      <sheetName val="И-4 "/>
      <sheetName val="Июль-1 "/>
      <sheetName val="Июль-2"/>
      <sheetName val="Июль-3"/>
      <sheetName val="Июль-4 "/>
      <sheetName val="Авг-1"/>
      <sheetName val="Авг-2"/>
      <sheetName val="Авг-3 "/>
      <sheetName val="Авг-4"/>
      <sheetName val="С-1 "/>
      <sheetName val="С-2"/>
      <sheetName val="С-3 "/>
      <sheetName val="С-4"/>
      <sheetName val="О-1"/>
      <sheetName val="О-2"/>
      <sheetName val="О-3"/>
      <sheetName val="О-4"/>
      <sheetName val="Н-1"/>
      <sheetName val="Н-2"/>
      <sheetName val="Н-3"/>
      <sheetName val="Н-4"/>
      <sheetName val="Д-1"/>
      <sheetName val="Д-2"/>
      <sheetName val="Д-3 "/>
      <sheetName val="Д-4"/>
    </sheetNames>
    <sheetDataSet>
      <sheetData sheetId="0">
        <row r="8">
          <cell r="D8">
            <v>4411</v>
          </cell>
          <cell r="E8">
            <v>3491</v>
          </cell>
          <cell r="M8">
            <v>1394.34</v>
          </cell>
          <cell r="O8">
            <v>0</v>
          </cell>
          <cell r="Y8">
            <v>4545.7300000000005</v>
          </cell>
          <cell r="Z8">
            <v>3403.98</v>
          </cell>
        </row>
        <row r="9">
          <cell r="D9">
            <v>402.19999999999891</v>
          </cell>
          <cell r="E9">
            <v>403.09999999999945</v>
          </cell>
          <cell r="M9">
            <v>268.60000000000002</v>
          </cell>
          <cell r="O9">
            <v>383.4</v>
          </cell>
          <cell r="Y9">
            <v>418.39999999999895</v>
          </cell>
          <cell r="Z9">
            <v>481.99999999999943</v>
          </cell>
        </row>
        <row r="10">
          <cell r="D10">
            <v>10314.449999999997</v>
          </cell>
          <cell r="E10">
            <v>15589.94999999999</v>
          </cell>
          <cell r="M10">
            <v>3613.9</v>
          </cell>
          <cell r="O10">
            <v>5496.7</v>
          </cell>
          <cell r="Y10">
            <v>11032.549999999996</v>
          </cell>
          <cell r="Z10">
            <v>17721.549999999992</v>
          </cell>
        </row>
        <row r="11">
          <cell r="D11">
            <v>6329.7999999999993</v>
          </cell>
          <cell r="E11">
            <v>6451.1999999999989</v>
          </cell>
          <cell r="M11">
            <v>1451.6</v>
          </cell>
          <cell r="O11">
            <v>391.5</v>
          </cell>
          <cell r="Y11">
            <v>6372.7</v>
          </cell>
          <cell r="Z11">
            <v>5538.5999999999985</v>
          </cell>
        </row>
        <row r="12">
          <cell r="D12">
            <v>10263.86</v>
          </cell>
          <cell r="E12">
            <v>20588.409999999982</v>
          </cell>
          <cell r="M12">
            <v>4284.9399999999996</v>
          </cell>
          <cell r="O12">
            <v>6297.8</v>
          </cell>
          <cell r="Y12">
            <v>11090.449999999999</v>
          </cell>
          <cell r="Z12">
            <v>21925.999999999982</v>
          </cell>
        </row>
        <row r="13">
          <cell r="D13">
            <v>1708.04</v>
          </cell>
          <cell r="E13">
            <v>2269.62</v>
          </cell>
          <cell r="M13">
            <v>1291.5999999999999</v>
          </cell>
          <cell r="O13">
            <v>690.3</v>
          </cell>
          <cell r="Y13">
            <v>2045.54</v>
          </cell>
          <cell r="Z13">
            <v>1997.02</v>
          </cell>
        </row>
        <row r="14">
          <cell r="D14">
            <v>986</v>
          </cell>
          <cell r="E14">
            <v>1266</v>
          </cell>
          <cell r="M14">
            <v>0</v>
          </cell>
          <cell r="O14">
            <v>0</v>
          </cell>
          <cell r="Y14">
            <v>986</v>
          </cell>
          <cell r="Z14">
            <v>1266</v>
          </cell>
        </row>
        <row r="15">
          <cell r="D15">
            <v>25791.509999999987</v>
          </cell>
          <cell r="E15">
            <v>35022.53</v>
          </cell>
          <cell r="M15">
            <v>5365.97</v>
          </cell>
          <cell r="O15">
            <v>7878.48</v>
          </cell>
          <cell r="Y15">
            <v>26798.53999999999</v>
          </cell>
          <cell r="Z15">
            <v>36600.31</v>
          </cell>
        </row>
        <row r="16">
          <cell r="D16">
            <v>10461.5</v>
          </cell>
          <cell r="E16">
            <v>8068.23</v>
          </cell>
          <cell r="M16">
            <v>1789.75</v>
          </cell>
          <cell r="O16">
            <v>0</v>
          </cell>
          <cell r="Y16">
            <v>11087.3</v>
          </cell>
          <cell r="Z16">
            <v>7912.73</v>
          </cell>
        </row>
        <row r="17">
          <cell r="D17">
            <v>3846.6000000000004</v>
          </cell>
          <cell r="E17">
            <v>4338.2000000000007</v>
          </cell>
          <cell r="M17">
            <v>1345.4</v>
          </cell>
          <cell r="O17">
            <v>621</v>
          </cell>
          <cell r="Y17">
            <v>4119.3999999999996</v>
          </cell>
          <cell r="Z17">
            <v>4316.3000000000011</v>
          </cell>
        </row>
        <row r="18">
          <cell r="D18">
            <v>5570.07</v>
          </cell>
          <cell r="E18">
            <v>2414.4100000000017</v>
          </cell>
          <cell r="M18">
            <v>1757.27</v>
          </cell>
          <cell r="O18">
            <v>1772.72</v>
          </cell>
          <cell r="Y18">
            <v>5364.9</v>
          </cell>
          <cell r="Z18">
            <v>2996.1600000000017</v>
          </cell>
        </row>
        <row r="23">
          <cell r="D23">
            <v>7158.9400000000005</v>
          </cell>
          <cell r="E23">
            <v>13023.340000000002</v>
          </cell>
        </row>
      </sheetData>
      <sheetData sheetId="1" refreshError="1"/>
      <sheetData sheetId="2" refreshError="1"/>
      <sheetData sheetId="3" refreshError="1"/>
      <sheetData sheetId="4">
        <row r="8">
          <cell r="M8">
            <v>1368.97</v>
          </cell>
          <cell r="O8">
            <v>50.52</v>
          </cell>
          <cell r="Y8">
            <v>4353.5099999999993</v>
          </cell>
          <cell r="Z8">
            <v>3174.56</v>
          </cell>
        </row>
        <row r="9">
          <cell r="M9">
            <v>270.60000000000002</v>
          </cell>
          <cell r="O9">
            <v>544.20000000000005</v>
          </cell>
          <cell r="Y9">
            <v>457.09999999999894</v>
          </cell>
          <cell r="Z9">
            <v>696.39999999999941</v>
          </cell>
        </row>
        <row r="10">
          <cell r="M10">
            <v>3633.4</v>
          </cell>
          <cell r="O10">
            <v>5828.6</v>
          </cell>
          <cell r="Y10">
            <v>11384.949999999997</v>
          </cell>
          <cell r="Z10">
            <v>18497.349999999991</v>
          </cell>
        </row>
        <row r="11">
          <cell r="M11">
            <v>2355.8000000000002</v>
          </cell>
          <cell r="O11">
            <v>2296.1999999999998</v>
          </cell>
          <cell r="Y11">
            <v>6707.2999999999993</v>
          </cell>
          <cell r="Z11">
            <v>6468.4999999999982</v>
          </cell>
        </row>
        <row r="12">
          <cell r="M12">
            <v>4155.8500000000004</v>
          </cell>
          <cell r="O12">
            <v>5935.3</v>
          </cell>
          <cell r="Y12">
            <v>11199.86</v>
          </cell>
          <cell r="Z12">
            <v>21362.719999999979</v>
          </cell>
        </row>
        <row r="13">
          <cell r="M13">
            <v>1292.7</v>
          </cell>
          <cell r="O13">
            <v>769.5</v>
          </cell>
          <cell r="Y13">
            <v>1998.8400000000001</v>
          </cell>
          <cell r="Z13">
            <v>2000.92</v>
          </cell>
        </row>
        <row r="14">
          <cell r="M14">
            <v>0</v>
          </cell>
          <cell r="O14">
            <v>0</v>
          </cell>
          <cell r="Y14">
            <v>986</v>
          </cell>
          <cell r="Z14">
            <v>1266</v>
          </cell>
        </row>
        <row r="15">
          <cell r="M15">
            <v>5060.57</v>
          </cell>
          <cell r="O15">
            <v>7228.34</v>
          </cell>
          <cell r="Y15">
            <v>26454.089999999989</v>
          </cell>
          <cell r="Z15">
            <v>36872.67</v>
          </cell>
        </row>
        <row r="16">
          <cell r="M16">
            <v>1799.76</v>
          </cell>
          <cell r="O16">
            <v>0</v>
          </cell>
          <cell r="Y16">
            <v>11302.02</v>
          </cell>
          <cell r="Z16">
            <v>7773.04</v>
          </cell>
        </row>
        <row r="17">
          <cell r="M17">
            <v>1425.1</v>
          </cell>
          <cell r="O17">
            <v>430.3</v>
          </cell>
          <cell r="Y17">
            <v>4295.7000000000007</v>
          </cell>
          <cell r="Z17">
            <v>4133.5000000000009</v>
          </cell>
        </row>
        <row r="18">
          <cell r="M18">
            <v>2322.27</v>
          </cell>
          <cell r="O18">
            <v>1771.06</v>
          </cell>
          <cell r="Y18">
            <v>4912.1400000000003</v>
          </cell>
          <cell r="Z18">
            <v>3355.1500000000015</v>
          </cell>
        </row>
        <row r="19">
          <cell r="M19">
            <v>31.47</v>
          </cell>
          <cell r="O19">
            <v>0</v>
          </cell>
          <cell r="Y19">
            <v>31.47</v>
          </cell>
          <cell r="Z19">
            <v>0</v>
          </cell>
        </row>
      </sheetData>
      <sheetData sheetId="5" refreshError="1"/>
      <sheetData sheetId="6" refreshError="1"/>
      <sheetData sheetId="7" refreshError="1"/>
      <sheetData sheetId="8">
        <row r="8">
          <cell r="M8">
            <v>1370.34</v>
          </cell>
          <cell r="O8">
            <v>0</v>
          </cell>
          <cell r="Y8">
            <v>4243.4799999999996</v>
          </cell>
          <cell r="Z8">
            <v>3058.44</v>
          </cell>
        </row>
        <row r="9">
          <cell r="M9">
            <v>270.5</v>
          </cell>
          <cell r="O9">
            <v>282.89999999999998</v>
          </cell>
          <cell r="Y9">
            <v>445.099999999999</v>
          </cell>
          <cell r="Z9">
            <v>549.2999999999995</v>
          </cell>
        </row>
        <row r="10">
          <cell r="M10">
            <v>3414.5</v>
          </cell>
          <cell r="O10">
            <v>3625.8</v>
          </cell>
          <cell r="Y10">
            <v>11662.349999999997</v>
          </cell>
          <cell r="Z10">
            <v>16863.44999999999</v>
          </cell>
        </row>
        <row r="11">
          <cell r="M11">
            <v>2195.9</v>
          </cell>
          <cell r="O11">
            <v>1094.0999999999999</v>
          </cell>
          <cell r="Y11">
            <v>6833.8999999999978</v>
          </cell>
          <cell r="Z11">
            <v>6131.0999999999985</v>
          </cell>
        </row>
        <row r="12">
          <cell r="M12">
            <v>4170.3100000000004</v>
          </cell>
          <cell r="O12">
            <v>5527.12</v>
          </cell>
          <cell r="Y12">
            <v>11144.170000000002</v>
          </cell>
          <cell r="Z12">
            <v>20434.179999999982</v>
          </cell>
        </row>
        <row r="13">
          <cell r="M13">
            <v>1293.8</v>
          </cell>
          <cell r="O13">
            <v>244.9</v>
          </cell>
          <cell r="Y13">
            <v>2061.1400000000003</v>
          </cell>
          <cell r="Z13">
            <v>1556.3199999999997</v>
          </cell>
        </row>
        <row r="14">
          <cell r="M14">
            <v>0</v>
          </cell>
          <cell r="O14">
            <v>0</v>
          </cell>
          <cell r="Y14">
            <v>986</v>
          </cell>
          <cell r="Z14">
            <v>1266</v>
          </cell>
        </row>
        <row r="15">
          <cell r="M15">
            <v>5188.07</v>
          </cell>
          <cell r="O15">
            <v>6339.62</v>
          </cell>
          <cell r="Y15">
            <v>26370.94999999999</v>
          </cell>
          <cell r="Z15">
            <v>36883.199999999997</v>
          </cell>
        </row>
        <row r="16">
          <cell r="M16">
            <v>1819.23</v>
          </cell>
          <cell r="O16">
            <v>0</v>
          </cell>
          <cell r="Y16">
            <v>11459</v>
          </cell>
          <cell r="Z16">
            <v>7431.1799999999994</v>
          </cell>
        </row>
        <row r="17">
          <cell r="M17">
            <v>1290.3</v>
          </cell>
          <cell r="O17">
            <v>337.9</v>
          </cell>
          <cell r="Y17">
            <v>4788.1000000000004</v>
          </cell>
          <cell r="Z17">
            <v>3600.0000000000005</v>
          </cell>
        </row>
        <row r="18">
          <cell r="M18">
            <v>2260.27</v>
          </cell>
          <cell r="O18">
            <v>1657</v>
          </cell>
          <cell r="Y18">
            <v>4830.5099999999984</v>
          </cell>
          <cell r="Z18">
            <v>3573.0300000000016</v>
          </cell>
        </row>
        <row r="19">
          <cell r="M19">
            <v>69.81</v>
          </cell>
          <cell r="O19">
            <v>0</v>
          </cell>
          <cell r="Y19">
            <v>90.08</v>
          </cell>
          <cell r="Z19">
            <v>0</v>
          </cell>
        </row>
      </sheetData>
      <sheetData sheetId="9" refreshError="1"/>
      <sheetData sheetId="10" refreshError="1"/>
      <sheetData sheetId="11" refreshError="1"/>
      <sheetData sheetId="12">
        <row r="14">
          <cell r="M14">
            <v>0</v>
          </cell>
          <cell r="O14">
            <v>0</v>
          </cell>
          <cell r="Y14">
            <v>986</v>
          </cell>
          <cell r="Z14">
            <v>1266</v>
          </cell>
        </row>
      </sheetData>
      <sheetData sheetId="13" refreshError="1"/>
      <sheetData sheetId="14" refreshError="1"/>
      <sheetData sheetId="15" refreshError="1"/>
      <sheetData sheetId="16">
        <row r="8">
          <cell r="M8">
            <v>1369.51</v>
          </cell>
          <cell r="O8">
            <v>0</v>
          </cell>
        </row>
        <row r="16">
          <cell r="M16">
            <v>1811.84</v>
          </cell>
          <cell r="Y16">
            <v>11817.934000000001</v>
          </cell>
          <cell r="Z16">
            <v>7219.3719999999994</v>
          </cell>
        </row>
        <row r="18">
          <cell r="M18">
            <v>2416.36</v>
          </cell>
          <cell r="O18">
            <v>1270.73</v>
          </cell>
          <cell r="Y18">
            <v>5043.7400000000016</v>
          </cell>
          <cell r="Z18">
            <v>3444.760000000002</v>
          </cell>
        </row>
      </sheetData>
      <sheetData sheetId="17" refreshError="1"/>
      <sheetData sheetId="18" refreshError="1"/>
      <sheetData sheetId="19" refreshError="1"/>
      <sheetData sheetId="20">
        <row r="8">
          <cell r="M8">
            <v>1367.36</v>
          </cell>
          <cell r="O8">
            <v>0</v>
          </cell>
          <cell r="Y8">
            <v>4358.16</v>
          </cell>
          <cell r="Z8">
            <v>2931.0610000000001</v>
          </cell>
        </row>
        <row r="9">
          <cell r="M9">
            <v>268.60000000000002</v>
          </cell>
          <cell r="O9">
            <v>244.7</v>
          </cell>
          <cell r="Y9">
            <v>453.39999999999873</v>
          </cell>
          <cell r="Z9">
            <v>378.49999999999955</v>
          </cell>
        </row>
        <row r="10">
          <cell r="M10">
            <v>3562.9</v>
          </cell>
          <cell r="O10">
            <v>2216.1</v>
          </cell>
          <cell r="Y10">
            <v>11385.849999999999</v>
          </cell>
          <cell r="Z10">
            <v>11150.449999999997</v>
          </cell>
        </row>
        <row r="11">
          <cell r="M11">
            <v>2091.9</v>
          </cell>
          <cell r="O11">
            <v>-30</v>
          </cell>
          <cell r="Y11">
            <v>6759.0999999999949</v>
          </cell>
          <cell r="Z11">
            <v>2454.7999999999984</v>
          </cell>
        </row>
        <row r="12">
          <cell r="Y12">
            <v>10261.32</v>
          </cell>
          <cell r="Z12">
            <v>20585.00999999998</v>
          </cell>
        </row>
        <row r="13">
          <cell r="M13">
            <v>1722.9</v>
          </cell>
          <cell r="O13">
            <v>0</v>
          </cell>
          <cell r="Y13">
            <v>2635.0399999999991</v>
          </cell>
          <cell r="Z13">
            <v>957.31999999999971</v>
          </cell>
        </row>
        <row r="14">
          <cell r="Y14">
            <v>986</v>
          </cell>
          <cell r="Z14">
            <v>1266</v>
          </cell>
        </row>
        <row r="15">
          <cell r="M15">
            <v>5213.28</v>
          </cell>
          <cell r="O15">
            <v>5790.17</v>
          </cell>
          <cell r="Y15">
            <v>26805.869999999988</v>
          </cell>
          <cell r="Z15">
            <v>36383.78</v>
          </cell>
        </row>
        <row r="16">
          <cell r="M16">
            <v>1798.63</v>
          </cell>
          <cell r="O16">
            <v>0</v>
          </cell>
          <cell r="Y16">
            <v>12118.863999999998</v>
          </cell>
          <cell r="Z16">
            <v>7219.3719999999994</v>
          </cell>
        </row>
        <row r="17">
          <cell r="M17">
            <v>1559.8</v>
          </cell>
          <cell r="O17">
            <v>175.9</v>
          </cell>
          <cell r="Y17">
            <v>5576</v>
          </cell>
          <cell r="Z17">
            <v>3264.400000000001</v>
          </cell>
        </row>
        <row r="18">
          <cell r="M18">
            <v>2349.6</v>
          </cell>
          <cell r="O18">
            <v>1191.22</v>
          </cell>
          <cell r="Y18">
            <v>5162.2700000000004</v>
          </cell>
          <cell r="Z18">
            <v>3468.0100000000011</v>
          </cell>
        </row>
        <row r="19">
          <cell r="M19">
            <v>69.81</v>
          </cell>
          <cell r="O19">
            <v>0</v>
          </cell>
          <cell r="Y19">
            <v>92.420000000000016</v>
          </cell>
          <cell r="Z19">
            <v>0</v>
          </cell>
        </row>
      </sheetData>
      <sheetData sheetId="21" refreshError="1"/>
      <sheetData sheetId="22" refreshError="1"/>
      <sheetData sheetId="23" refreshError="1"/>
      <sheetData sheetId="24">
        <row r="8">
          <cell r="Y8">
            <v>4306.4919999999984</v>
          </cell>
          <cell r="Z8">
            <v>2450.31</v>
          </cell>
        </row>
        <row r="9">
          <cell r="Y9">
            <v>432.099999999999</v>
          </cell>
          <cell r="Z9">
            <v>265.99999999999955</v>
          </cell>
        </row>
        <row r="10">
          <cell r="Y10">
            <v>11897.650000000001</v>
          </cell>
          <cell r="Z10">
            <v>9942.5499999999884</v>
          </cell>
        </row>
        <row r="11">
          <cell r="Y11">
            <v>7619.0999999999985</v>
          </cell>
          <cell r="Z11">
            <v>2427.0999999999985</v>
          </cell>
        </row>
        <row r="13">
          <cell r="Y13">
            <v>4530.7400000000016</v>
          </cell>
          <cell r="Z13">
            <v>902.41999999999962</v>
          </cell>
        </row>
        <row r="15">
          <cell r="Y15">
            <v>27169.969999999994</v>
          </cell>
          <cell r="Z15">
            <v>32461.789999999994</v>
          </cell>
        </row>
        <row r="16">
          <cell r="Y16">
            <v>12318.493999999999</v>
          </cell>
          <cell r="Z16">
            <v>6925.9470000000001</v>
          </cell>
        </row>
        <row r="17">
          <cell r="Y17">
            <v>6075</v>
          </cell>
          <cell r="Z17">
            <v>3168.1000000000013</v>
          </cell>
        </row>
        <row r="18">
          <cell r="Y18">
            <v>5473.4</v>
          </cell>
          <cell r="Z18">
            <v>2799.9600000000009</v>
          </cell>
        </row>
        <row r="19">
          <cell r="Y19">
            <v>291.72000000000003</v>
          </cell>
          <cell r="Z19">
            <v>0</v>
          </cell>
        </row>
        <row r="20">
          <cell r="Y20">
            <v>1450.367</v>
          </cell>
          <cell r="Z20">
            <v>0</v>
          </cell>
        </row>
        <row r="35">
          <cell r="M35">
            <v>818.202</v>
          </cell>
        </row>
        <row r="36">
          <cell r="M36">
            <v>429.70000000000005</v>
          </cell>
        </row>
        <row r="37">
          <cell r="M37">
            <v>4521</v>
          </cell>
        </row>
        <row r="38">
          <cell r="M38">
            <v>2436.3000000000002</v>
          </cell>
        </row>
        <row r="40">
          <cell r="M40">
            <v>3636.3</v>
          </cell>
        </row>
        <row r="42">
          <cell r="M42">
            <v>7013.3600000000006</v>
          </cell>
        </row>
        <row r="43">
          <cell r="M43">
            <v>1723.79</v>
          </cell>
        </row>
        <row r="44">
          <cell r="M44">
            <v>1726.8</v>
          </cell>
        </row>
        <row r="45">
          <cell r="Y45">
            <v>5254.65</v>
          </cell>
        </row>
        <row r="46">
          <cell r="M46">
            <v>264.95</v>
          </cell>
        </row>
        <row r="47">
          <cell r="M47">
            <v>1450.367</v>
          </cell>
        </row>
      </sheetData>
      <sheetData sheetId="25" refreshError="1"/>
      <sheetData sheetId="26" refreshError="1"/>
      <sheetData sheetId="27" refreshError="1"/>
      <sheetData sheetId="28">
        <row r="9">
          <cell r="Y9">
            <v>388.89999999999873</v>
          </cell>
        </row>
        <row r="34">
          <cell r="Y34">
            <v>6010.5919999999978</v>
          </cell>
          <cell r="AA34">
            <v>6236.3399999999974</v>
          </cell>
        </row>
        <row r="35">
          <cell r="Y35">
            <v>171.99999999999844</v>
          </cell>
          <cell r="AA35">
            <v>649.19999999999845</v>
          </cell>
        </row>
        <row r="36">
          <cell r="Y36">
            <v>16016.299999999992</v>
          </cell>
          <cell r="AA36">
            <v>20305.799999999992</v>
          </cell>
        </row>
        <row r="37">
          <cell r="Y37">
            <v>8248.1999999999971</v>
          </cell>
          <cell r="AA37">
            <v>10465.399999999998</v>
          </cell>
        </row>
        <row r="38">
          <cell r="Y38">
            <v>30846.32999999998</v>
          </cell>
          <cell r="AA38">
            <v>30846.32999999998</v>
          </cell>
        </row>
        <row r="39">
          <cell r="Y39">
            <v>2718.36</v>
          </cell>
          <cell r="AA39">
            <v>6205.96</v>
          </cell>
        </row>
        <row r="40">
          <cell r="Y40">
            <v>2252</v>
          </cell>
          <cell r="AA40">
            <v>2252</v>
          </cell>
        </row>
        <row r="41">
          <cell r="Y41">
            <v>52751.619999999981</v>
          </cell>
          <cell r="AA41">
            <v>63733.059999999983</v>
          </cell>
        </row>
        <row r="42">
          <cell r="Y42">
            <v>17480.530999999999</v>
          </cell>
          <cell r="AA42">
            <v>19150.990999999998</v>
          </cell>
        </row>
        <row r="43">
          <cell r="Y43">
            <v>7749.1000000000013</v>
          </cell>
          <cell r="AA43">
            <v>9673.9000000000015</v>
          </cell>
        </row>
        <row r="44">
          <cell r="Y44">
            <v>5732.5600000000049</v>
          </cell>
          <cell r="AA44">
            <v>9279.7100000000046</v>
          </cell>
        </row>
        <row r="45">
          <cell r="Y45">
            <v>131.94000000000011</v>
          </cell>
          <cell r="AA45">
            <v>405.98000000000013</v>
          </cell>
        </row>
        <row r="46">
          <cell r="Y46">
            <v>412.27700000000004</v>
          </cell>
          <cell r="AA46">
            <v>2598.777</v>
          </cell>
        </row>
      </sheetData>
      <sheetData sheetId="29" refreshError="1"/>
      <sheetData sheetId="30" refreshError="1"/>
      <sheetData sheetId="31" refreshError="1"/>
      <sheetData sheetId="32">
        <row r="9">
          <cell r="Y9">
            <v>429.19999999999891</v>
          </cell>
        </row>
        <row r="34">
          <cell r="Y34">
            <v>5887.4309999999978</v>
          </cell>
          <cell r="AA34">
            <v>6112.5379999999977</v>
          </cell>
        </row>
        <row r="35">
          <cell r="Y35">
            <v>243.59999999999872</v>
          </cell>
          <cell r="AA35">
            <v>748.39999999999873</v>
          </cell>
        </row>
        <row r="36">
          <cell r="Y36">
            <v>15530.599999999988</v>
          </cell>
          <cell r="AA36">
            <v>20841.299999999988</v>
          </cell>
        </row>
        <row r="37">
          <cell r="Y37">
            <v>8453.0000000000018</v>
          </cell>
          <cell r="AA37">
            <v>11131.900000000001</v>
          </cell>
        </row>
        <row r="38">
          <cell r="Y38">
            <v>30846.32999999998</v>
          </cell>
          <cell r="AA38">
            <v>30846.32999999998</v>
          </cell>
        </row>
        <row r="39">
          <cell r="Y39">
            <v>2880.5200000000027</v>
          </cell>
          <cell r="AA39">
            <v>6381.1200000000026</v>
          </cell>
        </row>
        <row r="40">
          <cell r="Y40">
            <v>2252</v>
          </cell>
          <cell r="AA40">
            <v>2252</v>
          </cell>
        </row>
        <row r="41">
          <cell r="Y41">
            <v>53133.199999999983</v>
          </cell>
          <cell r="AA41">
            <v>63948.329999999987</v>
          </cell>
        </row>
        <row r="42">
          <cell r="Y42">
            <v>17672.846999999994</v>
          </cell>
          <cell r="AA42">
            <v>18535.354999999996</v>
          </cell>
        </row>
        <row r="43">
          <cell r="Y43">
            <v>7742.4000000000033</v>
          </cell>
          <cell r="AA43">
            <v>9768.4000000000033</v>
          </cell>
        </row>
        <row r="44">
          <cell r="Y44">
            <v>5976.7500000000045</v>
          </cell>
          <cell r="AA44">
            <v>9308.480000000005</v>
          </cell>
        </row>
        <row r="45">
          <cell r="Y45">
            <v>214.81000000000023</v>
          </cell>
          <cell r="AA45">
            <v>486.27000000000021</v>
          </cell>
        </row>
        <row r="46">
          <cell r="Y46">
            <v>802.29</v>
          </cell>
          <cell r="AA46">
            <v>3721.8339999999998</v>
          </cell>
        </row>
      </sheetData>
      <sheetData sheetId="33" refreshError="1"/>
      <sheetData sheetId="34" refreshError="1"/>
      <sheetData sheetId="35" refreshError="1"/>
      <sheetData sheetId="36">
        <row r="9">
          <cell r="Y9">
            <v>359.39999999999918</v>
          </cell>
        </row>
        <row r="34">
          <cell r="Y34">
            <v>5748.3959999999979</v>
          </cell>
          <cell r="AA34">
            <v>5771.9959999999983</v>
          </cell>
        </row>
        <row r="35">
          <cell r="Y35">
            <v>134.89999999999878</v>
          </cell>
          <cell r="AA35">
            <v>724.29999999999882</v>
          </cell>
        </row>
        <row r="36">
          <cell r="Y36">
            <v>14714.609999999997</v>
          </cell>
          <cell r="AA36">
            <v>20381.409999999996</v>
          </cell>
        </row>
        <row r="37">
          <cell r="Y37">
            <v>8202.399999999996</v>
          </cell>
          <cell r="AA37">
            <v>11058.999999999996</v>
          </cell>
        </row>
        <row r="39">
          <cell r="Y39">
            <v>2944.1200000000026</v>
          </cell>
          <cell r="AA39">
            <v>6453.1200000000026</v>
          </cell>
        </row>
        <row r="40">
          <cell r="Y40">
            <v>2252</v>
          </cell>
          <cell r="AA40">
            <v>2252</v>
          </cell>
        </row>
        <row r="41">
          <cell r="Y41">
            <v>53048.559999999983</v>
          </cell>
          <cell r="AA41">
            <v>63907.029999999984</v>
          </cell>
        </row>
        <row r="42">
          <cell r="Y42">
            <v>17652.121999999999</v>
          </cell>
          <cell r="AA42">
            <v>18267.990999999998</v>
          </cell>
        </row>
        <row r="43">
          <cell r="Y43">
            <v>7793.0999999999995</v>
          </cell>
          <cell r="AA43">
            <v>10013.699999999999</v>
          </cell>
        </row>
        <row r="44">
          <cell r="Y44">
            <v>6213.480000000005</v>
          </cell>
          <cell r="AA44">
            <v>9564.3000000000047</v>
          </cell>
        </row>
        <row r="45">
          <cell r="Y45">
            <v>263.50000000000023</v>
          </cell>
          <cell r="AA45">
            <v>525.74000000000024</v>
          </cell>
        </row>
        <row r="46">
          <cell r="Y46">
            <v>1111.5769999999989</v>
          </cell>
          <cell r="AA46">
            <v>4232.7989999999991</v>
          </cell>
        </row>
      </sheetData>
      <sheetData sheetId="37" refreshError="1"/>
      <sheetData sheetId="38" refreshError="1"/>
      <sheetData sheetId="39" refreshError="1"/>
      <sheetData sheetId="40">
        <row r="8">
          <cell r="Y8">
            <v>3285.503999999999</v>
          </cell>
          <cell r="Z8">
            <v>2379.7190000000001</v>
          </cell>
        </row>
        <row r="9">
          <cell r="Y9">
            <v>333.79999999999927</v>
          </cell>
          <cell r="Z9">
            <v>381</v>
          </cell>
        </row>
        <row r="34">
          <cell r="Y34">
            <v>5649.4809999999989</v>
          </cell>
        </row>
        <row r="35">
          <cell r="Y35">
            <v>86.19999999999925</v>
          </cell>
        </row>
        <row r="36">
          <cell r="Y36">
            <v>14188.899999999996</v>
          </cell>
          <cell r="AA36">
            <v>20590.299999999996</v>
          </cell>
        </row>
        <row r="37">
          <cell r="Y37">
            <v>8251.6999999999953</v>
          </cell>
          <cell r="AA37">
            <v>10809.299999999996</v>
          </cell>
        </row>
        <row r="39">
          <cell r="Y39">
            <v>2955.220000000003</v>
          </cell>
          <cell r="AA39">
            <v>6439.220000000003</v>
          </cell>
        </row>
        <row r="40">
          <cell r="Y40">
            <v>2252</v>
          </cell>
        </row>
        <row r="41">
          <cell r="Y41">
            <v>53268.919999999984</v>
          </cell>
          <cell r="AA41">
            <v>64134.329999999987</v>
          </cell>
        </row>
        <row r="42">
          <cell r="Y42">
            <v>17703.640999999996</v>
          </cell>
          <cell r="AA42">
            <v>17791.067999999996</v>
          </cell>
        </row>
        <row r="43">
          <cell r="Y43">
            <v>7730.5999999999995</v>
          </cell>
          <cell r="AA43">
            <v>9640.4</v>
          </cell>
        </row>
        <row r="44">
          <cell r="Y44">
            <v>5380.8900000000067</v>
          </cell>
          <cell r="AA44">
            <v>6754.2700000000059</v>
          </cell>
        </row>
        <row r="45">
          <cell r="Y45">
            <v>300.55000000000018</v>
          </cell>
          <cell r="AA45">
            <v>724.08000000000015</v>
          </cell>
        </row>
        <row r="46">
          <cell r="Y46">
            <v>1437.0949999999989</v>
          </cell>
          <cell r="AA46">
            <v>5224.271999999999</v>
          </cell>
        </row>
      </sheetData>
      <sheetData sheetId="41" refreshError="1"/>
      <sheetData sheetId="42" refreshError="1"/>
      <sheetData sheetId="43" refreshError="1"/>
      <sheetData sheetId="44">
        <row r="9">
          <cell r="Y9">
            <v>304.39999999999964</v>
          </cell>
        </row>
        <row r="34">
          <cell r="Y34">
            <v>5598.4930000000004</v>
          </cell>
          <cell r="AA34">
            <v>5650.0309999999999</v>
          </cell>
        </row>
        <row r="35">
          <cell r="Y35">
            <v>78.999999999999602</v>
          </cell>
          <cell r="AA35">
            <v>673.89999999999964</v>
          </cell>
        </row>
        <row r="36">
          <cell r="Y36">
            <v>14200.299999999988</v>
          </cell>
          <cell r="AA36">
            <v>20434.799999999988</v>
          </cell>
        </row>
        <row r="37">
          <cell r="Y37">
            <v>7439.1999999999898</v>
          </cell>
          <cell r="AA37">
            <v>10040.79999999999</v>
          </cell>
        </row>
        <row r="38">
          <cell r="Y38">
            <v>30846.32999999998</v>
          </cell>
          <cell r="AA38">
            <v>30846.32999999998</v>
          </cell>
        </row>
        <row r="39">
          <cell r="Y39">
            <v>2528.9200000000046</v>
          </cell>
          <cell r="AA39">
            <v>6023.6200000000044</v>
          </cell>
        </row>
        <row r="40">
          <cell r="Y40">
            <v>2252</v>
          </cell>
          <cell r="AA40">
            <v>2252</v>
          </cell>
        </row>
        <row r="41">
          <cell r="Y41">
            <v>50474.209999999977</v>
          </cell>
          <cell r="AA41">
            <v>61241.929999999978</v>
          </cell>
        </row>
        <row r="42">
          <cell r="Y42">
            <v>17129.520999999997</v>
          </cell>
          <cell r="AA42">
            <v>17219.333999999995</v>
          </cell>
        </row>
        <row r="43">
          <cell r="Y43">
            <v>7603.0999999999976</v>
          </cell>
          <cell r="AA43">
            <v>9515.3999999999978</v>
          </cell>
        </row>
        <row r="44">
          <cell r="Y44">
            <v>2346.710000000005</v>
          </cell>
          <cell r="AA44">
            <v>5118.8900000000049</v>
          </cell>
        </row>
        <row r="45">
          <cell r="Y45">
            <v>372.3599999999999</v>
          </cell>
          <cell r="AA45">
            <v>804.08999999999992</v>
          </cell>
        </row>
        <row r="46">
          <cell r="Y46">
            <v>1602.5060000000008</v>
          </cell>
          <cell r="AA46">
            <v>5355.3780000000006</v>
          </cell>
        </row>
      </sheetData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 "/>
      <sheetName val="А-4"/>
      <sheetName val="Май-1"/>
      <sheetName val="Май-2"/>
      <sheetName val="Май-3"/>
      <sheetName val="Май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Y8">
            <v>4394.8200000000006</v>
          </cell>
          <cell r="Z8">
            <v>2995.2469999999998</v>
          </cell>
        </row>
        <row r="9">
          <cell r="Y9">
            <v>422.89999999999895</v>
          </cell>
          <cell r="Z9">
            <v>489.39999999999964</v>
          </cell>
        </row>
        <row r="10">
          <cell r="Y10">
            <v>11874.449999999999</v>
          </cell>
          <cell r="Z10">
            <v>13617.849999999991</v>
          </cell>
        </row>
        <row r="11">
          <cell r="Y11">
            <v>6523.8999999999987</v>
          </cell>
          <cell r="Z11">
            <v>2349.6999999999989</v>
          </cell>
        </row>
        <row r="12">
          <cell r="Y12">
            <v>10261.32</v>
          </cell>
          <cell r="Z12">
            <v>20585.00999999998</v>
          </cell>
        </row>
        <row r="13">
          <cell r="Y13">
            <v>2566.34</v>
          </cell>
          <cell r="Z13">
            <v>1238.4199999999996</v>
          </cell>
        </row>
        <row r="15">
          <cell r="Y15">
            <v>26133.609999999993</v>
          </cell>
          <cell r="Z15">
            <v>36278.159999999996</v>
          </cell>
        </row>
        <row r="16">
          <cell r="Y16">
            <v>11562.560000000001</v>
          </cell>
          <cell r="Z16">
            <v>7219.3719999999994</v>
          </cell>
        </row>
        <row r="17">
          <cell r="Y17">
            <v>5024.2000000000007</v>
          </cell>
          <cell r="Z17">
            <v>3502.400000000001</v>
          </cell>
        </row>
        <row r="18">
          <cell r="Y18">
            <v>4926.6399999999994</v>
          </cell>
          <cell r="Z18">
            <v>3436.7100000000009</v>
          </cell>
        </row>
        <row r="19">
          <cell r="Y19">
            <v>101.62</v>
          </cell>
          <cell r="Z19">
            <v>0</v>
          </cell>
        </row>
        <row r="32">
          <cell r="M32">
            <v>1367.12</v>
          </cell>
        </row>
        <row r="33">
          <cell r="M33">
            <v>602.29999999999995</v>
          </cell>
        </row>
        <row r="34">
          <cell r="M34">
            <v>4394.1000000000004</v>
          </cell>
        </row>
        <row r="35">
          <cell r="M35">
            <v>-1567.1000000000001</v>
          </cell>
        </row>
        <row r="36">
          <cell r="M36">
            <v>8472.2799999999988</v>
          </cell>
        </row>
        <row r="37">
          <cell r="M37">
            <v>1728.7</v>
          </cell>
        </row>
        <row r="39">
          <cell r="M39">
            <v>11102.25</v>
          </cell>
        </row>
        <row r="40">
          <cell r="M40">
            <v>1755.89</v>
          </cell>
        </row>
        <row r="41">
          <cell r="M41">
            <v>1789.5</v>
          </cell>
        </row>
        <row r="42">
          <cell r="M42">
            <v>3539.44</v>
          </cell>
        </row>
        <row r="43">
          <cell r="M43">
            <v>69.81</v>
          </cell>
        </row>
      </sheetData>
      <sheetData sheetId="13"/>
      <sheetData sheetId="14"/>
      <sheetData sheetId="15"/>
      <sheetData sheetId="16">
        <row r="32">
          <cell r="M32">
            <v>1369.51</v>
          </cell>
          <cell r="Y32">
            <v>7307.5729999999985</v>
          </cell>
        </row>
        <row r="33">
          <cell r="M33">
            <v>541.90000000000009</v>
          </cell>
          <cell r="Y33">
            <v>777.59999999999877</v>
          </cell>
        </row>
        <row r="34">
          <cell r="M34">
            <v>5510.3</v>
          </cell>
          <cell r="Y34">
            <v>23287.099999999988</v>
          </cell>
        </row>
        <row r="35">
          <cell r="M35">
            <v>2073.1</v>
          </cell>
          <cell r="Y35">
            <v>9221.7999999999956</v>
          </cell>
        </row>
        <row r="36">
          <cell r="M36">
            <v>0</v>
          </cell>
          <cell r="Y36">
            <v>30846.32999999998</v>
          </cell>
        </row>
        <row r="37">
          <cell r="M37">
            <v>1722.9</v>
          </cell>
          <cell r="Y37">
            <v>3698.6600000000008</v>
          </cell>
        </row>
        <row r="38">
          <cell r="M38">
            <v>0</v>
          </cell>
          <cell r="Y38">
            <v>2252</v>
          </cell>
        </row>
        <row r="39">
          <cell r="M39">
            <v>11179.8</v>
          </cell>
          <cell r="Y39">
            <v>62469.939999999981</v>
          </cell>
        </row>
        <row r="41">
          <cell r="M41">
            <v>1682.7</v>
          </cell>
          <cell r="Y41">
            <v>8590.6</v>
          </cell>
        </row>
        <row r="43">
          <cell r="M43">
            <v>65.78</v>
          </cell>
          <cell r="Y43">
            <v>89.78</v>
          </cell>
        </row>
      </sheetData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-1"/>
      <sheetName val="И-2 "/>
      <sheetName val="И-3"/>
      <sheetName val="И-4"/>
      <sheetName val="июль-1"/>
      <sheetName val="июль-2"/>
      <sheetName val="июль-3"/>
      <sheetName val="июль-4"/>
      <sheetName val="ав-1"/>
      <sheetName val="ав-2"/>
      <sheetName val="ав-3"/>
      <sheetName val="ав-4"/>
      <sheetName val="С-1"/>
      <sheetName val="С-2"/>
      <sheetName val="С-3 "/>
      <sheetName val="С-4 "/>
      <sheetName val="О-1"/>
      <sheetName val="О-2 "/>
      <sheetName val="О-3"/>
      <sheetName val="О-4 "/>
      <sheetName val="Н-1 "/>
      <sheetName val="Н-2 "/>
      <sheetName val="Н-3"/>
      <sheetName val="Н-4 "/>
      <sheetName val="Д-1 "/>
      <sheetName val="Д-2"/>
      <sheetName val="Д-3"/>
      <sheetName val="Д-4"/>
      <sheetName val="УС за 1 кв 2018 года (население"/>
      <sheetName val="УС за 1 кв. 2018 г. (всего)"/>
      <sheetName val="УС за 2018 года (население)"/>
      <sheetName val="УС за 2018 г. (всего)"/>
      <sheetName val="Лист1"/>
      <sheetName val="август-1"/>
      <sheetName val="август-2"/>
      <sheetName val="август-3"/>
      <sheetName val="август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8">
          <cell r="M8">
            <v>1341.93</v>
          </cell>
        </row>
      </sheetData>
      <sheetData sheetId="25" refreshError="1"/>
      <sheetData sheetId="26" refreshError="1"/>
      <sheetData sheetId="27" refreshError="1"/>
      <sheetData sheetId="28">
        <row r="8">
          <cell r="M8">
            <v>1478.98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>
        <row r="8">
          <cell r="M8">
            <v>1439.09</v>
          </cell>
          <cell r="O8">
            <v>0</v>
          </cell>
        </row>
        <row r="9">
          <cell r="M9">
            <v>268.60000000000002</v>
          </cell>
          <cell r="O9">
            <v>328.4</v>
          </cell>
        </row>
        <row r="10">
          <cell r="M10">
            <v>3586.6</v>
          </cell>
          <cell r="O10">
            <v>4741</v>
          </cell>
        </row>
        <row r="11">
          <cell r="M11">
            <v>2848</v>
          </cell>
          <cell r="O11">
            <v>2683.4</v>
          </cell>
        </row>
        <row r="12">
          <cell r="M12">
            <v>4318.45</v>
          </cell>
          <cell r="O12">
            <v>5421.81</v>
          </cell>
        </row>
        <row r="13">
          <cell r="M13">
            <v>1294.9000000000001</v>
          </cell>
          <cell r="O13">
            <v>1297.5</v>
          </cell>
        </row>
        <row r="14">
          <cell r="M14">
            <v>0</v>
          </cell>
          <cell r="O14">
            <v>0</v>
          </cell>
        </row>
        <row r="15">
          <cell r="M15">
            <v>5966.47</v>
          </cell>
          <cell r="O15">
            <v>6950.88</v>
          </cell>
        </row>
        <row r="17">
          <cell r="M17">
            <v>2004.17</v>
          </cell>
          <cell r="O17">
            <v>0</v>
          </cell>
        </row>
        <row r="18">
          <cell r="M18">
            <v>1165.7</v>
          </cell>
          <cell r="O18">
            <v>573.20000000000005</v>
          </cell>
        </row>
        <row r="19">
          <cell r="M19">
            <v>2436.06</v>
          </cell>
          <cell r="O19">
            <v>1413.86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2"/>
  <sheetViews>
    <sheetView tabSelected="1" view="pageBreakPreview" zoomScaleNormal="75" zoomScaleSheetLayoutView="100" workbookViewId="0">
      <pane xSplit="2" ySplit="3" topLeftCell="G25" activePane="bottomRight" state="frozen"/>
      <selection pane="topRight" activeCell="C1" sqref="C1"/>
      <selection pane="bottomLeft" activeCell="A4" sqref="A4"/>
      <selection pane="bottomRight" activeCell="Q18" sqref="Q18"/>
    </sheetView>
  </sheetViews>
  <sheetFormatPr defaultRowHeight="15"/>
  <cols>
    <col min="1" max="1" width="4.140625" style="19" customWidth="1"/>
    <col min="2" max="2" width="49.28515625" style="18" customWidth="1"/>
    <col min="3" max="3" width="19.7109375" style="17" hidden="1" customWidth="1"/>
    <col min="4" max="8" width="19.7109375" style="17" customWidth="1"/>
    <col min="9" max="9" width="19.7109375" style="29" customWidth="1"/>
    <col min="10" max="10" width="19.7109375" style="32" customWidth="1"/>
    <col min="11" max="16" width="14.7109375" style="32" customWidth="1"/>
    <col min="17" max="17" width="10.140625" bestFit="1" customWidth="1"/>
  </cols>
  <sheetData>
    <row r="1" spans="1:17" ht="34.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/>
      <c r="P1" s="17"/>
    </row>
    <row r="2" spans="1:17" ht="15.75">
      <c r="A2" s="1"/>
      <c r="B2" s="23"/>
    </row>
    <row r="3" spans="1:17" ht="30">
      <c r="A3" s="2" t="s">
        <v>1</v>
      </c>
      <c r="B3" s="3" t="s">
        <v>2</v>
      </c>
      <c r="C3" s="3" t="s">
        <v>20</v>
      </c>
      <c r="D3" s="3" t="s">
        <v>22</v>
      </c>
      <c r="E3" s="3" t="s">
        <v>23</v>
      </c>
      <c r="F3" s="3" t="s">
        <v>24</v>
      </c>
      <c r="G3" s="3" t="s">
        <v>27</v>
      </c>
      <c r="H3" s="3" t="s">
        <v>28</v>
      </c>
      <c r="I3" s="28" t="s">
        <v>29</v>
      </c>
      <c r="J3" s="28" t="s">
        <v>30</v>
      </c>
      <c r="K3" s="28" t="s">
        <v>31</v>
      </c>
      <c r="L3" s="28" t="s">
        <v>46</v>
      </c>
      <c r="M3" s="28" t="s">
        <v>47</v>
      </c>
      <c r="N3" s="28" t="s">
        <v>48</v>
      </c>
      <c r="O3" s="28" t="s">
        <v>49</v>
      </c>
      <c r="P3" s="28" t="s">
        <v>50</v>
      </c>
    </row>
    <row r="4" spans="1:17">
      <c r="A4" s="4" t="s">
        <v>3</v>
      </c>
      <c r="B4" s="5" t="s">
        <v>4</v>
      </c>
      <c r="C4" s="6">
        <v>25.1</v>
      </c>
      <c r="D4" s="6">
        <v>24.8</v>
      </c>
      <c r="E4" s="6">
        <v>24.8</v>
      </c>
      <c r="F4" s="6">
        <v>24.8</v>
      </c>
      <c r="G4" s="6">
        <v>24.8</v>
      </c>
      <c r="H4" s="6">
        <v>24.8</v>
      </c>
      <c r="I4" s="12">
        <v>24.8</v>
      </c>
      <c r="J4" s="12">
        <v>24.8</v>
      </c>
      <c r="K4" s="12">
        <v>24.8</v>
      </c>
      <c r="L4" s="12">
        <v>24.8</v>
      </c>
      <c r="M4" s="12">
        <v>24.8</v>
      </c>
      <c r="N4" s="12">
        <v>24.8</v>
      </c>
      <c r="O4" s="12">
        <v>24.8</v>
      </c>
      <c r="P4" s="12">
        <v>24.8</v>
      </c>
    </row>
    <row r="5" spans="1:17" ht="30">
      <c r="A5" s="4" t="s">
        <v>5</v>
      </c>
      <c r="B5" s="5" t="s">
        <v>6</v>
      </c>
      <c r="C5" s="7">
        <v>1277</v>
      </c>
      <c r="D5" s="7">
        <v>900</v>
      </c>
      <c r="E5" s="7">
        <v>902</v>
      </c>
      <c r="F5" s="7">
        <v>919</v>
      </c>
      <c r="G5" s="7">
        <v>916</v>
      </c>
      <c r="H5" s="7">
        <v>907</v>
      </c>
      <c r="I5" s="30">
        <v>857</v>
      </c>
      <c r="J5" s="30">
        <v>833</v>
      </c>
      <c r="K5" s="30">
        <v>440</v>
      </c>
      <c r="L5" s="30">
        <v>440</v>
      </c>
      <c r="M5" s="30">
        <v>863</v>
      </c>
      <c r="N5" s="30">
        <v>817</v>
      </c>
      <c r="O5" s="30">
        <v>809</v>
      </c>
      <c r="P5" s="30">
        <v>789</v>
      </c>
    </row>
    <row r="6" spans="1:17" ht="28.5">
      <c r="A6" s="37" t="s">
        <v>7</v>
      </c>
      <c r="B6" s="8" t="s">
        <v>10</v>
      </c>
      <c r="C6" s="9">
        <f t="shared" ref="C6:H6" si="0">SUM(C7:C23)</f>
        <v>241828.47</v>
      </c>
      <c r="D6" s="9">
        <f t="shared" si="0"/>
        <v>260436.80999999997</v>
      </c>
      <c r="E6" s="9">
        <f t="shared" si="0"/>
        <v>268471.28999999998</v>
      </c>
      <c r="F6" s="9">
        <f t="shared" si="0"/>
        <v>270132.92</v>
      </c>
      <c r="G6" s="9">
        <f t="shared" si="0"/>
        <v>266710.11</v>
      </c>
      <c r="H6" s="9">
        <f t="shared" si="0"/>
        <v>240157.55899999995</v>
      </c>
      <c r="I6" s="9">
        <f t="shared" ref="I6:N6" si="1">SUM(I7:I23)</f>
        <v>238468.11899999995</v>
      </c>
      <c r="J6" s="9">
        <f t="shared" si="1"/>
        <v>239053.92699999997</v>
      </c>
      <c r="K6" s="9">
        <f t="shared" si="1"/>
        <v>238408.46999999991</v>
      </c>
      <c r="L6" s="9">
        <f t="shared" si="1"/>
        <v>244204.37799999997</v>
      </c>
      <c r="M6" s="9">
        <f t="shared" si="1"/>
        <v>246483.18699999992</v>
      </c>
      <c r="N6" s="9">
        <f t="shared" si="1"/>
        <v>246400.64599999995</v>
      </c>
      <c r="O6" s="9">
        <f>SUM(O7:O23)</f>
        <v>243986.52299999996</v>
      </c>
      <c r="P6" s="9">
        <f>SUM(P7:P23)</f>
        <v>237577.43299999996</v>
      </c>
    </row>
    <row r="7" spans="1:17">
      <c r="A7" s="38"/>
      <c r="B7" s="5" t="s">
        <v>11</v>
      </c>
      <c r="C7" s="11">
        <v>9768.49</v>
      </c>
      <c r="D7" s="11">
        <f>'[1]Я-1 '!$D$8+'[1]Я-1 '!$E$8</f>
        <v>7902</v>
      </c>
      <c r="E7" s="11">
        <f>'[1]Я-1 '!$Y$8+'[1]Я-1 '!$Z$8</f>
        <v>7949.7100000000009</v>
      </c>
      <c r="F7" s="11">
        <f>'[1]Ф-1'!$Y$8+'[1]Ф-1'!$Z$8</f>
        <v>7528.07</v>
      </c>
      <c r="G7" s="11">
        <f>'[1]М-1'!$Y$8+'[1]М-1'!$Z$8</f>
        <v>7301.92</v>
      </c>
      <c r="H7" s="24">
        <f>'[2]А-1'!$Y$8+'[2]А-1'!$Z$8</f>
        <v>7390.0670000000009</v>
      </c>
      <c r="I7" s="31">
        <f>'[2]Май-1'!$Y$32</f>
        <v>7307.5729999999985</v>
      </c>
      <c r="J7" s="13">
        <f>'[1]И-1 '!$Y$8+'[1]И-1 '!$Z$8</f>
        <v>7289.2209999999995</v>
      </c>
      <c r="K7" s="13">
        <f>'[1]Июль-1 '!$Y$8+'[1]Июль-1 '!$Z$8</f>
        <v>6756.8019999999979</v>
      </c>
      <c r="L7" s="13">
        <f>'[1]Авг-1'!$AA$34</f>
        <v>6236.3399999999974</v>
      </c>
      <c r="M7" s="13">
        <f>'[1]С-1 '!$AA$34</f>
        <v>6112.5379999999977</v>
      </c>
      <c r="N7" s="13">
        <f>'[1]О-1'!$AA$34</f>
        <v>5771.9959999999983</v>
      </c>
      <c r="O7" s="13">
        <f>'[1]Н-1'!$Y$8+'[1]Н-1'!$Z$8</f>
        <v>5665.222999999999</v>
      </c>
      <c r="P7" s="13">
        <f>'[1]Д-1'!$AA$34</f>
        <v>5650.0309999999999</v>
      </c>
    </row>
    <row r="8" spans="1:17">
      <c r="A8" s="38"/>
      <c r="B8" s="5" t="s">
        <v>12</v>
      </c>
      <c r="C8" s="12">
        <v>690.99999999999955</v>
      </c>
      <c r="D8" s="11">
        <f>'[1]Я-1 '!$D$9+'[1]Я-1 '!$E$9</f>
        <v>805.29999999999836</v>
      </c>
      <c r="E8" s="11">
        <f>'[1]Я-1 '!$Y$9+'[1]Я-1 '!$Z$9</f>
        <v>900.39999999999839</v>
      </c>
      <c r="F8" s="11">
        <f>'[1]Ф-1'!$Y$9+'[1]Ф-1'!$Z$9</f>
        <v>1153.4999999999984</v>
      </c>
      <c r="G8" s="11">
        <f>'[1]М-1'!$Y$9+'[1]М-1'!$Z$9</f>
        <v>994.3999999999985</v>
      </c>
      <c r="H8" s="24">
        <f>'[2]А-1'!$Y$9+'[2]А-1'!$Z$9</f>
        <v>912.29999999999859</v>
      </c>
      <c r="I8" s="31">
        <f>'[2]Май-1'!$Y$33</f>
        <v>777.59999999999877</v>
      </c>
      <c r="J8" s="13">
        <f>'[1]И-1 '!$Y$9+'[1]И-1 '!$Z$9</f>
        <v>831.89999999999827</v>
      </c>
      <c r="K8" s="13">
        <f>'[1]Июль-1 '!$Y$9+'[1]Июль-1 '!$Z$9</f>
        <v>698.09999999999854</v>
      </c>
      <c r="L8" s="13">
        <f>'[1]Авг-1'!$AA$35</f>
        <v>649.19999999999845</v>
      </c>
      <c r="M8" s="13">
        <f>'[1]С-1 '!$AA$35</f>
        <v>748.39999999999873</v>
      </c>
      <c r="N8" s="13">
        <f>'[1]О-1'!$AA$35</f>
        <v>724.29999999999882</v>
      </c>
      <c r="O8" s="13">
        <f>'[1]Н-1'!$Z$9+'[1]Н-1'!$Y$9</f>
        <v>714.79999999999927</v>
      </c>
      <c r="P8" s="13">
        <f>'[1]Д-1'!$AA$35</f>
        <v>673.89999999999964</v>
      </c>
      <c r="Q8" s="34"/>
    </row>
    <row r="9" spans="1:17">
      <c r="A9" s="38"/>
      <c r="B9" s="14" t="s">
        <v>13</v>
      </c>
      <c r="C9" s="12">
        <v>28742</v>
      </c>
      <c r="D9" s="11">
        <f>'[1]Я-1 '!$D$10+'[1]Я-1 '!$E$10</f>
        <v>25904.399999999987</v>
      </c>
      <c r="E9" s="11">
        <f>'[1]Я-1 '!$Y$10+'[1]Я-1 '!$Z$10</f>
        <v>28754.099999999988</v>
      </c>
      <c r="F9" s="11">
        <f>'[1]Ф-1'!$Y$10+'[1]Ф-1'!$Z$10</f>
        <v>29882.299999999988</v>
      </c>
      <c r="G9" s="11">
        <f>'[1]М-1'!$Y$10+'[1]М-1'!$Z$10</f>
        <v>28525.799999999988</v>
      </c>
      <c r="H9" s="24">
        <f>'[2]А-1'!$Y$10+'[2]А-1'!$Z$10</f>
        <v>25492.299999999988</v>
      </c>
      <c r="I9" s="31">
        <f>'[2]Май-1'!$Y$34</f>
        <v>23287.099999999988</v>
      </c>
      <c r="J9" s="13">
        <f>'[1]И-1 '!$Y$10+'[1]И-1 '!$Z$10</f>
        <v>22536.299999999996</v>
      </c>
      <c r="K9" s="13">
        <f>'[1]Июль-1 '!$Y$10+'[1]Июль-1 '!$Z$10</f>
        <v>21840.19999999999</v>
      </c>
      <c r="L9" s="13">
        <f>'[1]Авг-1'!$AA$36</f>
        <v>20305.799999999992</v>
      </c>
      <c r="M9" s="13">
        <f>'[1]С-1 '!$AA$36</f>
        <v>20841.299999999988</v>
      </c>
      <c r="N9" s="13">
        <f>'[1]О-1'!$AA$36</f>
        <v>20381.409999999996</v>
      </c>
      <c r="O9" s="13">
        <f>'[1]Н-1'!$AA$36</f>
        <v>20590.299999999996</v>
      </c>
      <c r="P9" s="13">
        <f>'[1]Д-1'!$AA$36</f>
        <v>20434.799999999988</v>
      </c>
    </row>
    <row r="10" spans="1:17">
      <c r="A10" s="38"/>
      <c r="B10" s="14" t="s">
        <v>14</v>
      </c>
      <c r="C10" s="12">
        <v>8294.9000000000015</v>
      </c>
      <c r="D10" s="11">
        <f>'[1]Я-1 '!$D$11+'[1]Я-1 '!$E$11</f>
        <v>12780.999999999998</v>
      </c>
      <c r="E10" s="11">
        <f>'[1]Я-1 '!$Y$11+'[1]Я-1 '!$Z$11</f>
        <v>11911.3</v>
      </c>
      <c r="F10" s="11">
        <f>'[1]Ф-1'!$Y$11+'[1]Ф-1'!$Z$11</f>
        <v>13175.799999999997</v>
      </c>
      <c r="G10" s="11">
        <f>'[1]М-1'!$Y$11+'[1]М-1'!$Z$11</f>
        <v>12964.999999999996</v>
      </c>
      <c r="H10" s="24">
        <f>'[2]А-1'!$Y$11+'[2]А-1'!$Z$11</f>
        <v>8873.5999999999985</v>
      </c>
      <c r="I10" s="31">
        <f>'[2]Май-1'!$Y$35</f>
        <v>9221.7999999999956</v>
      </c>
      <c r="J10" s="13">
        <f>'[1]И-1 '!$Y$11+'[1]И-1 '!$Z$11</f>
        <v>9213.8999999999942</v>
      </c>
      <c r="K10" s="13">
        <f>'[1]Июль-1 '!$Y$11+'[1]Июль-1 '!$Z$11</f>
        <v>10046.199999999997</v>
      </c>
      <c r="L10" s="13">
        <f>'[1]Авг-1'!$AA$37</f>
        <v>10465.399999999998</v>
      </c>
      <c r="M10" s="13">
        <f>'[1]С-1 '!$AA$37</f>
        <v>11131.900000000001</v>
      </c>
      <c r="N10" s="13">
        <f>'[1]О-1'!$AA$37</f>
        <v>11058.999999999996</v>
      </c>
      <c r="O10" s="13">
        <f>'[1]Н-1'!$AA$37</f>
        <v>10809.299999999996</v>
      </c>
      <c r="P10" s="13">
        <f>'[1]Д-1'!$AA$37</f>
        <v>10040.79999999999</v>
      </c>
    </row>
    <row r="11" spans="1:17">
      <c r="A11" s="38"/>
      <c r="B11" s="5" t="s">
        <v>44</v>
      </c>
      <c r="C11" s="12">
        <v>35372.509999999995</v>
      </c>
      <c r="D11" s="11">
        <f>'[1]Я-1 '!$D$12+'[1]Я-1 '!$E$12</f>
        <v>30852.269999999982</v>
      </c>
      <c r="E11" s="11">
        <f>'[1]Я-1 '!$Y$12+'[1]Я-1 '!$Z$12</f>
        <v>33016.449999999983</v>
      </c>
      <c r="F11" s="11">
        <f>'[1]Ф-1'!$Y$12+'[1]Ф-1'!$Z$12</f>
        <v>32562.57999999998</v>
      </c>
      <c r="G11" s="11">
        <f>'[1]М-1'!$Y$12+'[1]М-1'!$Z$12</f>
        <v>31578.349999999984</v>
      </c>
      <c r="H11" s="24">
        <f>'[2]А-1'!$Y$12+'[2]А-1'!$Z$12</f>
        <v>30846.32999999998</v>
      </c>
      <c r="I11" s="31">
        <f>'[2]Май-1'!$Y$36</f>
        <v>30846.32999999998</v>
      </c>
      <c r="J11" s="13">
        <f>'[1]И-1 '!$Y$12+'[1]И-1 '!$Z$12</f>
        <v>30846.32999999998</v>
      </c>
      <c r="K11" s="13">
        <f>J11</f>
        <v>30846.32999999998</v>
      </c>
      <c r="L11" s="13">
        <f>'[1]Авг-1'!$AA$38</f>
        <v>30846.32999999998</v>
      </c>
      <c r="M11" s="13">
        <f>'[1]С-1 '!$AA$38</f>
        <v>30846.32999999998</v>
      </c>
      <c r="N11" s="13">
        <f>'[1]С-1 '!$AA$38</f>
        <v>30846.32999999998</v>
      </c>
      <c r="O11" s="13">
        <f>'[1]С-1 '!$AA$38</f>
        <v>30846.32999999998</v>
      </c>
      <c r="P11" s="13">
        <f>'[1]Д-1'!$AA$38</f>
        <v>30846.32999999998</v>
      </c>
    </row>
    <row r="12" spans="1:17">
      <c r="A12" s="38"/>
      <c r="B12" s="5" t="s">
        <v>21</v>
      </c>
      <c r="C12" s="12">
        <v>3065.4600000000009</v>
      </c>
      <c r="D12" s="11">
        <f>'[1]Я-1 '!$D$13+'[1]Я-1 '!$E$13</f>
        <v>3977.66</v>
      </c>
      <c r="E12" s="11">
        <f>'[1]Я-1 '!$Y$13+'[1]Я-1 '!$Z$13</f>
        <v>4042.56</v>
      </c>
      <c r="F12" s="11">
        <f>'[1]Ф-1'!$Y$13+'[1]Ф-1'!$Z$13</f>
        <v>3999.76</v>
      </c>
      <c r="G12" s="11">
        <f>'[1]М-1'!$Y$13+'[1]М-1'!$Z$13</f>
        <v>3617.46</v>
      </c>
      <c r="H12" s="24">
        <f>'[2]А-1'!$Y$13+'[2]А-1'!$Z$13</f>
        <v>3804.7599999999998</v>
      </c>
      <c r="I12" s="31">
        <f>'[2]Май-1'!$Y$37</f>
        <v>3698.6600000000008</v>
      </c>
      <c r="J12" s="13">
        <f>'[1]И-1 '!$Y$13+'[1]И-1 '!$Z$13</f>
        <v>3592.3599999999988</v>
      </c>
      <c r="K12" s="13">
        <f>'[1]Июль-1 '!$Y$13+'[1]Июль-1 '!$Z$13</f>
        <v>5433.1600000000017</v>
      </c>
      <c r="L12" s="13">
        <f>'[1]Авг-1'!$AA$39</f>
        <v>6205.96</v>
      </c>
      <c r="M12" s="13">
        <f>'[1]С-1 '!$AA$39</f>
        <v>6381.1200000000026</v>
      </c>
      <c r="N12" s="13">
        <f>'[1]О-1'!$AA$39</f>
        <v>6453.1200000000026</v>
      </c>
      <c r="O12" s="13">
        <f>'[1]Н-1'!$AA$39</f>
        <v>6439.220000000003</v>
      </c>
      <c r="P12" s="13">
        <f>'[1]Д-1'!$AA$39</f>
        <v>6023.6200000000044</v>
      </c>
    </row>
    <row r="13" spans="1:17">
      <c r="A13" s="38"/>
      <c r="B13" s="14" t="s">
        <v>15</v>
      </c>
      <c r="C13" s="12">
        <v>5206</v>
      </c>
      <c r="D13" s="11">
        <f>'[1]Я-1 '!$D$14+'[1]Я-1 '!$E$14</f>
        <v>2252</v>
      </c>
      <c r="E13" s="11">
        <f>'[1]Я-1 '!$Y$14+'[1]Я-1 '!$Z$14</f>
        <v>2252</v>
      </c>
      <c r="F13" s="11">
        <f>'[1]Ф-1'!$Y$14+'[1]Ф-1'!$Z$14</f>
        <v>2252</v>
      </c>
      <c r="G13" s="11">
        <f>'[1]М-1'!$Y$14+'[1]М-1'!$Z$14</f>
        <v>2252</v>
      </c>
      <c r="H13" s="24">
        <f>'[1]А-1'!$Y$14+'[1]А-1'!$Z$14</f>
        <v>2252</v>
      </c>
      <c r="I13" s="31">
        <f>'[2]Май-1'!$Y$38</f>
        <v>2252</v>
      </c>
      <c r="J13" s="13">
        <f>'[1]И-1 '!$Y$14+'[1]И-1 '!$Z$14</f>
        <v>2252</v>
      </c>
      <c r="K13" s="13">
        <f>'[1]И-1 '!$Y$14+'[1]И-1 '!$Z$14</f>
        <v>2252</v>
      </c>
      <c r="L13" s="13">
        <f>'[1]Авг-1'!$AA$40</f>
        <v>2252</v>
      </c>
      <c r="M13" s="13">
        <f>'[1]С-1 '!$AA$40</f>
        <v>2252</v>
      </c>
      <c r="N13" s="13">
        <f>'[1]О-1'!$AA$40</f>
        <v>2252</v>
      </c>
      <c r="O13" s="13">
        <f>'[1]О-1'!$AA$40</f>
        <v>2252</v>
      </c>
      <c r="P13" s="13">
        <f>'[1]Д-1'!$AA$40</f>
        <v>2252</v>
      </c>
    </row>
    <row r="14" spans="1:17">
      <c r="A14" s="38"/>
      <c r="B14" s="14" t="s">
        <v>16</v>
      </c>
      <c r="C14" s="12">
        <v>51453.979999999996</v>
      </c>
      <c r="D14" s="11">
        <f>'[1]Я-1 '!$D$15+'[1]Я-1 '!$E$15</f>
        <v>60814.039999999986</v>
      </c>
      <c r="E14" s="11">
        <f>'[1]Я-1 '!$Y$15+'[1]Я-1 '!$Z$15</f>
        <v>63398.849999999991</v>
      </c>
      <c r="F14" s="11">
        <f>'[1]Ф-1'!$Y$15+'[1]Ф-1'!$Z$15</f>
        <v>63326.759999999987</v>
      </c>
      <c r="G14" s="11">
        <f>'[1]М-1'!$Y$15+'[1]М-1'!$Z$15</f>
        <v>63254.149999999987</v>
      </c>
      <c r="H14" s="24">
        <f>'[2]А-1'!$Y$15+'[2]А-1'!$Z$15</f>
        <v>62411.76999999999</v>
      </c>
      <c r="I14" s="31">
        <f>'[2]Май-1'!$Y$39</f>
        <v>62469.939999999981</v>
      </c>
      <c r="J14" s="13">
        <f>'[1]И-1 '!$Y$15+'[1]И-1 '!$Z$15</f>
        <v>63189.649999999987</v>
      </c>
      <c r="K14" s="13">
        <f>'[1]Июль-1 '!$Y$15+'[1]Июль-1 '!$Z$15</f>
        <v>59631.759999999987</v>
      </c>
      <c r="L14" s="13">
        <f>'[1]Авг-1'!$AA$41</f>
        <v>63733.059999999983</v>
      </c>
      <c r="M14" s="13">
        <f>'[1]С-1 '!$AA$41</f>
        <v>63948.329999999987</v>
      </c>
      <c r="N14" s="13">
        <f>'[1]О-1'!$AA$41</f>
        <v>63907.029999999984</v>
      </c>
      <c r="O14" s="13">
        <f>'[1]Н-1'!$AA$41</f>
        <v>64134.329999999987</v>
      </c>
      <c r="P14" s="13">
        <f>'[1]Д-1'!$AA$41</f>
        <v>61241.929999999978</v>
      </c>
    </row>
    <row r="15" spans="1:17">
      <c r="A15" s="38"/>
      <c r="B15" s="14" t="s">
        <v>18</v>
      </c>
      <c r="C15" s="12">
        <v>13583.470000000001</v>
      </c>
      <c r="D15" s="11">
        <f>'[1]Я-1 '!$D$16+'[1]Я-1 '!$E$16</f>
        <v>18529.73</v>
      </c>
      <c r="E15" s="11">
        <f>'[1]Я-1 '!$Y$16+'[1]Я-1 '!$Z$16</f>
        <v>19000.03</v>
      </c>
      <c r="F15" s="11">
        <f>'[1]Ф-1'!$Y$16+'[1]Ф-1'!$Z$16</f>
        <v>19075.060000000001</v>
      </c>
      <c r="G15" s="11">
        <f>'[1]М-1'!$Y$16+'[1]М-1'!$Z$16</f>
        <v>18890.18</v>
      </c>
      <c r="H15" s="24">
        <f>'[2]А-1'!$Y$16+'[2]А-1'!$Z$16</f>
        <v>18781.932000000001</v>
      </c>
      <c r="I15" s="31">
        <f>'[1]Май-1'!$Y$16+'[1]Май-1'!$Z$16</f>
        <v>19037.306</v>
      </c>
      <c r="J15" s="13">
        <f>'[1]И-1 '!$Y$16+'[1]И-1 '!$Z$16</f>
        <v>19338.235999999997</v>
      </c>
      <c r="K15" s="13">
        <f>'[1]Июль-1 '!$Y$16+'[1]Июль-1 '!$Z$16</f>
        <v>19244.440999999999</v>
      </c>
      <c r="L15" s="13">
        <f>'[1]Авг-1'!$AA$42</f>
        <v>19150.990999999998</v>
      </c>
      <c r="M15" s="13">
        <f>'[1]С-1 '!$AA$42</f>
        <v>18535.354999999996</v>
      </c>
      <c r="N15" s="13">
        <f>'[1]О-1'!$AA$42</f>
        <v>18267.990999999998</v>
      </c>
      <c r="O15" s="13">
        <f>'[1]Н-1'!$AA$42</f>
        <v>17791.067999999996</v>
      </c>
      <c r="P15" s="13">
        <f>'[1]Д-1'!$AA$42</f>
        <v>17219.333999999995</v>
      </c>
    </row>
    <row r="16" spans="1:17">
      <c r="A16" s="38"/>
      <c r="B16" s="22" t="s">
        <v>19</v>
      </c>
      <c r="C16" s="13">
        <v>5156</v>
      </c>
      <c r="D16" s="11">
        <f>'[1]Я-1 '!$D$17+'[1]Я-1 '!$E$17</f>
        <v>8184.8000000000011</v>
      </c>
      <c r="E16" s="11">
        <f>'[1]Я-1 '!$Y$17+'[1]Я-1 '!$Z$17</f>
        <v>8435.7000000000007</v>
      </c>
      <c r="F16" s="11">
        <f>'[1]Ф-1'!$Y$17+'[1]Ф-1'!$Z$17</f>
        <v>8429.2000000000007</v>
      </c>
      <c r="G16" s="11">
        <f>'[1]М-1'!$Y$17+'[1]М-1'!$Z$17</f>
        <v>8388.1</v>
      </c>
      <c r="H16" s="24">
        <f>'[2]А-1'!$Y$17+'[2]А-1'!$Z$17</f>
        <v>8526.6000000000022</v>
      </c>
      <c r="I16" s="31">
        <f>'[2]Май-1'!$Y$41</f>
        <v>8590.6</v>
      </c>
      <c r="J16" s="13">
        <f>'[1]И-1 '!$Y$17+'[1]И-1 '!$Z$17</f>
        <v>8840.4000000000015</v>
      </c>
      <c r="K16" s="13">
        <f>'[1]Июль-1 '!$Y$17+'[1]Июль-1 '!$Z$17</f>
        <v>9243.1000000000022</v>
      </c>
      <c r="L16" s="13">
        <f>'[1]Авг-1'!$AA$43</f>
        <v>9673.9000000000015</v>
      </c>
      <c r="M16" s="13">
        <f>'[1]С-1 '!$AA$43</f>
        <v>9768.4000000000033</v>
      </c>
      <c r="N16" s="13">
        <f>'[1]О-1'!$AA$43</f>
        <v>10013.699999999999</v>
      </c>
      <c r="O16" s="13">
        <f>'[1]Н-1'!$AA$43</f>
        <v>9640.4</v>
      </c>
      <c r="P16" s="13">
        <f>'[1]Д-1'!$AA$43</f>
        <v>9515.3999999999978</v>
      </c>
    </row>
    <row r="17" spans="1:17">
      <c r="A17" s="38"/>
      <c r="B17" s="26" t="s">
        <v>33</v>
      </c>
      <c r="C17" s="12" t="s">
        <v>8</v>
      </c>
      <c r="D17" s="11">
        <f>'[1]Я-1 '!$D$18+'[1]Я-1 '!$E$18</f>
        <v>7984.4800000000014</v>
      </c>
      <c r="E17" s="11">
        <f>'[1]Я-1 '!$Y$18+'[1]Я-1 '!$Z$18</f>
        <v>8361.0600000000013</v>
      </c>
      <c r="F17" s="11">
        <f>'[1]Ф-1'!$Y$18+'[1]Ф-1'!$Z$18</f>
        <v>8267.2900000000009</v>
      </c>
      <c r="G17" s="11">
        <f>'[1]М-1'!$Y$18+'[1]М-1'!$Z$18</f>
        <v>8403.5400000000009</v>
      </c>
      <c r="H17" s="24">
        <f>'[2]А-1'!$Y$18+'[2]А-1'!$Z$18</f>
        <v>8363.35</v>
      </c>
      <c r="I17" s="31">
        <f>'[1]Май-1'!$Y$18+'[1]Май-1'!$Z$18</f>
        <v>8488.5000000000036</v>
      </c>
      <c r="J17" s="13">
        <f>'[1]И-1 '!$Y$18+'[1]И-1 '!$Z$18</f>
        <v>8630.2800000000025</v>
      </c>
      <c r="K17" s="13">
        <f>'[1]Июль-1 '!$Y$18+'[1]Июль-1 '!$Z$18</f>
        <v>8273.36</v>
      </c>
      <c r="L17" s="13">
        <f>'[1]Авг-1'!$AA$44</f>
        <v>9279.7100000000046</v>
      </c>
      <c r="M17" s="13">
        <f>'[1]С-1 '!$AA$44</f>
        <v>9308.480000000005</v>
      </c>
      <c r="N17" s="13">
        <f>'[1]О-1'!$AA$44</f>
        <v>9564.3000000000047</v>
      </c>
      <c r="O17" s="13">
        <f>'[1]Н-1'!$AA$44</f>
        <v>6754.2700000000059</v>
      </c>
      <c r="P17" s="13">
        <f>'[1]Д-1'!$AA$44</f>
        <v>5118.8900000000049</v>
      </c>
    </row>
    <row r="18" spans="1:17">
      <c r="A18" s="38"/>
      <c r="B18" s="22" t="s">
        <v>26</v>
      </c>
      <c r="C18" s="12" t="s">
        <v>8</v>
      </c>
      <c r="D18" s="12" t="s">
        <v>8</v>
      </c>
      <c r="E18" s="12" t="s">
        <v>8</v>
      </c>
      <c r="F18" s="11">
        <f>'[1]Ф-1'!$Y$19+'[1]Ф-1'!$Z$19</f>
        <v>31.47</v>
      </c>
      <c r="G18" s="11">
        <f>'[1]М-1'!$Y$19+'[1]М-1'!$Z$19</f>
        <v>90.08</v>
      </c>
      <c r="H18" s="24">
        <f>'[2]А-1'!$Y$19+'[2]А-1'!$Z$19</f>
        <v>101.62</v>
      </c>
      <c r="I18" s="31">
        <f>'[2]Май-1'!$Y$43</f>
        <v>89.78</v>
      </c>
      <c r="J18" s="13">
        <f>'[1]И-1 '!$Y$19+'[1]И-1 '!$Z$19</f>
        <v>92.420000000000016</v>
      </c>
      <c r="K18" s="13">
        <f>'[1]Июль-1 '!$Y$19+'[1]Июль-1 '!$Z$19</f>
        <v>291.72000000000003</v>
      </c>
      <c r="L18" s="13">
        <f>'[1]Авг-1'!$AA$45</f>
        <v>405.98000000000013</v>
      </c>
      <c r="M18" s="13">
        <f>'[1]С-1 '!$AA$45</f>
        <v>486.27000000000021</v>
      </c>
      <c r="N18" s="13">
        <f>'[1]О-1'!$AA$45</f>
        <v>525.74000000000024</v>
      </c>
      <c r="O18" s="13">
        <f>'[1]Н-1'!$AA$45</f>
        <v>724.08000000000015</v>
      </c>
      <c r="P18" s="13">
        <f>'[1]Д-1'!$AA$45</f>
        <v>804.08999999999992</v>
      </c>
    </row>
    <row r="19" spans="1:17">
      <c r="A19" s="38"/>
      <c r="B19" s="22" t="s">
        <v>32</v>
      </c>
      <c r="C19" s="12"/>
      <c r="D19" s="12"/>
      <c r="E19" s="12"/>
      <c r="F19" s="11"/>
      <c r="G19" s="11"/>
      <c r="H19" s="24"/>
      <c r="I19" s="31"/>
      <c r="J19" s="13"/>
      <c r="K19" s="13">
        <f>'[1]Июль-1 '!$Y$20+'[1]Июль-1 '!$Z$20</f>
        <v>1450.367</v>
      </c>
      <c r="L19" s="13">
        <f>'[1]Авг-1'!$AA$46</f>
        <v>2598.777</v>
      </c>
      <c r="M19" s="13">
        <f>'[1]С-1 '!$AA$46</f>
        <v>3721.8339999999998</v>
      </c>
      <c r="N19" s="13">
        <f>'[1]О-1'!$AA$46</f>
        <v>4232.7989999999991</v>
      </c>
      <c r="O19" s="13">
        <f>'[1]Н-1'!$AA$46</f>
        <v>5224.271999999999</v>
      </c>
      <c r="P19" s="13">
        <f>'[1]Д-1'!$AA$46</f>
        <v>5355.3780000000006</v>
      </c>
    </row>
    <row r="20" spans="1:17">
      <c r="A20" s="38"/>
      <c r="B20" s="5" t="s">
        <v>35</v>
      </c>
      <c r="C20" s="13">
        <v>38062.04</v>
      </c>
      <c r="D20" s="13">
        <v>38062.04</v>
      </c>
      <c r="E20" s="13">
        <v>38062.04</v>
      </c>
      <c r="F20" s="13">
        <v>38062.04</v>
      </c>
      <c r="G20" s="13">
        <v>38062.04</v>
      </c>
      <c r="H20" s="25">
        <f>G20</f>
        <v>38062.04</v>
      </c>
      <c r="I20" s="31">
        <f t="shared" ref="I20:J23" si="2">H20</f>
        <v>38062.04</v>
      </c>
      <c r="J20" s="13">
        <f t="shared" si="2"/>
        <v>38062.04</v>
      </c>
      <c r="K20" s="13">
        <f t="shared" ref="K20:P23" si="3">J20</f>
        <v>38062.04</v>
      </c>
      <c r="L20" s="13">
        <f t="shared" si="3"/>
        <v>38062.04</v>
      </c>
      <c r="M20" s="13">
        <f t="shared" si="3"/>
        <v>38062.04</v>
      </c>
      <c r="N20" s="13">
        <f t="shared" si="3"/>
        <v>38062.04</v>
      </c>
      <c r="O20" s="13">
        <f t="shared" si="3"/>
        <v>38062.04</v>
      </c>
      <c r="P20" s="13">
        <f t="shared" si="3"/>
        <v>38062.04</v>
      </c>
    </row>
    <row r="21" spans="1:17">
      <c r="A21" s="38"/>
      <c r="B21" s="5" t="s">
        <v>37</v>
      </c>
      <c r="C21" s="12">
        <v>18048.2</v>
      </c>
      <c r="D21" s="12">
        <v>18048.2</v>
      </c>
      <c r="E21" s="12">
        <v>18048.2</v>
      </c>
      <c r="F21" s="12">
        <v>18048.2</v>
      </c>
      <c r="G21" s="12">
        <v>18048.2</v>
      </c>
      <c r="H21" s="6">
        <v>0</v>
      </c>
      <c r="I21" s="31">
        <f t="shared" si="2"/>
        <v>0</v>
      </c>
      <c r="J21" s="13">
        <f t="shared" si="2"/>
        <v>0</v>
      </c>
      <c r="K21" s="13">
        <f t="shared" si="3"/>
        <v>0</v>
      </c>
      <c r="L21" s="13">
        <f t="shared" si="3"/>
        <v>0</v>
      </c>
      <c r="M21" s="13">
        <f t="shared" si="3"/>
        <v>0</v>
      </c>
      <c r="N21" s="13">
        <f t="shared" si="3"/>
        <v>0</v>
      </c>
      <c r="O21" s="13">
        <f t="shared" si="3"/>
        <v>0</v>
      </c>
      <c r="P21" s="13">
        <f t="shared" si="3"/>
        <v>0</v>
      </c>
    </row>
    <row r="22" spans="1:17">
      <c r="A22" s="38"/>
      <c r="B22" s="5" t="s">
        <v>39</v>
      </c>
      <c r="C22" s="12">
        <v>4156.6099999999997</v>
      </c>
      <c r="D22" s="12">
        <v>4156.6099999999997</v>
      </c>
      <c r="E22" s="12">
        <v>4156.6099999999997</v>
      </c>
      <c r="F22" s="12">
        <v>4156.6099999999997</v>
      </c>
      <c r="G22" s="12">
        <v>4156.6099999999997</v>
      </c>
      <c r="H22" s="6">
        <f>G22</f>
        <v>4156.6099999999997</v>
      </c>
      <c r="I22" s="31">
        <f t="shared" si="2"/>
        <v>4156.6099999999997</v>
      </c>
      <c r="J22" s="13">
        <f t="shared" si="2"/>
        <v>4156.6099999999997</v>
      </c>
      <c r="K22" s="13">
        <f t="shared" si="3"/>
        <v>4156.6099999999997</v>
      </c>
      <c r="L22" s="13">
        <f t="shared" si="3"/>
        <v>4156.6099999999997</v>
      </c>
      <c r="M22" s="13">
        <f t="shared" si="3"/>
        <v>4156.6099999999997</v>
      </c>
      <c r="N22" s="13">
        <f t="shared" si="3"/>
        <v>4156.6099999999997</v>
      </c>
      <c r="O22" s="13">
        <f t="shared" si="3"/>
        <v>4156.6099999999997</v>
      </c>
      <c r="P22" s="13">
        <f t="shared" si="3"/>
        <v>4156.6099999999997</v>
      </c>
    </row>
    <row r="23" spans="1:17">
      <c r="A23" s="39"/>
      <c r="B23" s="14" t="s">
        <v>41</v>
      </c>
      <c r="C23" s="12">
        <v>20227.810000000001</v>
      </c>
      <c r="D23" s="11">
        <f>'[1]Я-1 '!$D$23+'[1]Я-1 '!$E$23</f>
        <v>20182.280000000002</v>
      </c>
      <c r="E23" s="11">
        <v>20182.280000000002</v>
      </c>
      <c r="F23" s="11">
        <v>20182.280000000002</v>
      </c>
      <c r="G23" s="11">
        <v>20182.280000000002</v>
      </c>
      <c r="H23" s="24">
        <f>G23</f>
        <v>20182.280000000002</v>
      </c>
      <c r="I23" s="31">
        <f t="shared" si="2"/>
        <v>20182.280000000002</v>
      </c>
      <c r="J23" s="13">
        <f t="shared" si="2"/>
        <v>20182.280000000002</v>
      </c>
      <c r="K23" s="13">
        <f t="shared" si="3"/>
        <v>20182.280000000002</v>
      </c>
      <c r="L23" s="13">
        <f t="shared" si="3"/>
        <v>20182.280000000002</v>
      </c>
      <c r="M23" s="13">
        <f t="shared" si="3"/>
        <v>20182.280000000002</v>
      </c>
      <c r="N23" s="13">
        <f t="shared" si="3"/>
        <v>20182.280000000002</v>
      </c>
      <c r="O23" s="13">
        <f t="shared" si="3"/>
        <v>20182.280000000002</v>
      </c>
      <c r="P23" s="13">
        <f t="shared" si="3"/>
        <v>20182.280000000002</v>
      </c>
    </row>
    <row r="24" spans="1:17" ht="28.5">
      <c r="A24" s="40" t="s">
        <v>9</v>
      </c>
      <c r="B24" s="8" t="s">
        <v>17</v>
      </c>
      <c r="C24" s="9">
        <v>190556.77</v>
      </c>
      <c r="D24" s="9">
        <f t="shared" ref="D24:J24" si="4">SUM(D25:D41)</f>
        <v>211698.71999999994</v>
      </c>
      <c r="E24" s="9">
        <f t="shared" si="4"/>
        <v>222376.01999999996</v>
      </c>
      <c r="F24" s="9">
        <f t="shared" si="4"/>
        <v>221562.40999999995</v>
      </c>
      <c r="G24" s="9">
        <f t="shared" si="4"/>
        <v>224257.73999999993</v>
      </c>
      <c r="H24" s="9">
        <f t="shared" si="4"/>
        <v>206903.26899999997</v>
      </c>
      <c r="I24" s="9">
        <f>SUM(I25:I41)</f>
        <v>208823.19899999996</v>
      </c>
      <c r="J24" s="9">
        <f t="shared" si="4"/>
        <v>209461.05699999994</v>
      </c>
      <c r="K24" s="9">
        <f t="shared" ref="K24" si="5">SUM(K25:K41)</f>
        <v>211368.99099999992</v>
      </c>
      <c r="L24" s="9">
        <f>SUM(L25:L41)</f>
        <v>212922.73999999993</v>
      </c>
      <c r="M24" s="9">
        <f>SUM(M25:M41)</f>
        <v>214036.70799999993</v>
      </c>
      <c r="N24" s="9">
        <f>SUM(N25:N41)</f>
        <v>213326.02499999997</v>
      </c>
      <c r="O24" s="9">
        <f>SUM(O25:O41)</f>
        <v>212452.45699999997</v>
      </c>
      <c r="P24" s="9">
        <f>SUM(P25:P41)</f>
        <v>204873.5799999999</v>
      </c>
      <c r="Q24" s="34"/>
    </row>
    <row r="25" spans="1:17">
      <c r="A25" s="40"/>
      <c r="B25" s="5" t="s">
        <v>11</v>
      </c>
      <c r="C25" s="10">
        <v>6778.8899999999994</v>
      </c>
      <c r="D25" s="10">
        <f>D7-'[3]Д-1 '!$M$8-'[3]Д-1 '!$O$8</f>
        <v>6462.91</v>
      </c>
      <c r="E25" s="10">
        <f>E7-'[1]Я-1 '!$M$8-'[1]Я-1 '!$O$8</f>
        <v>6555.3700000000008</v>
      </c>
      <c r="F25" s="10">
        <f>F7-'[1]Ф-1'!$M$8-'[1]Ф-1'!$O$8</f>
        <v>6108.579999999999</v>
      </c>
      <c r="G25" s="10">
        <f>G7-'[1]М-1'!$O$8-'[1]М-1'!$M$8</f>
        <v>5931.58</v>
      </c>
      <c r="H25" s="27">
        <f>H7-'[2]А-1'!$M$32</f>
        <v>6022.947000000001</v>
      </c>
      <c r="I25" s="31">
        <f>I7-'[1]Май-1'!$O$8-'[1]Май-1'!$M$8</f>
        <v>5938.0629999999983</v>
      </c>
      <c r="J25" s="13">
        <f>J7-'[1]И-1 '!$O$8-'[1]И-1 '!$M$8</f>
        <v>5921.8609999999999</v>
      </c>
      <c r="K25" s="13">
        <f>K7-'[1]Июль-1 '!$M$35</f>
        <v>5938.5999999999976</v>
      </c>
      <c r="L25" s="13">
        <f>'[1]Авг-1'!$Y$34</f>
        <v>6010.5919999999978</v>
      </c>
      <c r="M25" s="13">
        <f>'[1]С-1 '!$Y$34</f>
        <v>5887.4309999999978</v>
      </c>
      <c r="N25" s="13">
        <f>'[1]О-1'!$Y$34</f>
        <v>5748.3959999999979</v>
      </c>
      <c r="O25" s="13">
        <f>'[1]Н-1'!$Y$34</f>
        <v>5649.4809999999989</v>
      </c>
      <c r="P25" s="13">
        <f>'[1]Д-1'!$Y$34</f>
        <v>5598.4930000000004</v>
      </c>
    </row>
    <row r="26" spans="1:17">
      <c r="A26" s="40"/>
      <c r="B26" s="5" t="s">
        <v>12</v>
      </c>
      <c r="C26" s="10">
        <v>106.89999999999958</v>
      </c>
      <c r="D26" s="10">
        <f>D8-'[3]Д-1 '!$M$9-'[3]Д-1 '!$O$9</f>
        <v>208.29999999999836</v>
      </c>
      <c r="E26" s="10">
        <f>E8-'[1]Я-1 '!$M$9-'[1]Я-1 '!$O$9</f>
        <v>248.39999999999839</v>
      </c>
      <c r="F26" s="10">
        <f>F8-'[1]Ф-1'!$M$9-'[1]Ф-1'!$O$9</f>
        <v>338.69999999999834</v>
      </c>
      <c r="G26" s="10">
        <f>G8-'[1]М-1'!$O$9-'[1]М-1'!$M$9</f>
        <v>440.99999999999852</v>
      </c>
      <c r="H26" s="27">
        <f>H8-'[2]А-1'!$M$33</f>
        <v>309.99999999999864</v>
      </c>
      <c r="I26" s="31">
        <f>I8-'[2]Май-1'!M33</f>
        <v>235.69999999999868</v>
      </c>
      <c r="J26" s="13">
        <f>J8-'[1]И-1 '!$O$9-'[1]И-1 '!$M$9</f>
        <v>318.5999999999982</v>
      </c>
      <c r="K26" s="13">
        <f>K8-'[1]Июль-1 '!$M$36</f>
        <v>268.3999999999985</v>
      </c>
      <c r="L26" s="13">
        <f>'[1]Авг-1'!$Y$35</f>
        <v>171.99999999999844</v>
      </c>
      <c r="M26" s="13">
        <f>'[1]С-1 '!$Y$35</f>
        <v>243.59999999999872</v>
      </c>
      <c r="N26" s="13">
        <f>'[1]О-1'!$Y$35</f>
        <v>134.89999999999878</v>
      </c>
      <c r="O26" s="13">
        <f>'[1]Н-1'!$Y$35</f>
        <v>86.19999999999925</v>
      </c>
      <c r="P26" s="13">
        <f>'[1]Д-1'!$Y$35</f>
        <v>78.999999999999602</v>
      </c>
    </row>
    <row r="27" spans="1:17">
      <c r="A27" s="40"/>
      <c r="B27" s="14" t="s">
        <v>13</v>
      </c>
      <c r="C27" s="10">
        <v>20438.400000000001</v>
      </c>
      <c r="D27" s="10">
        <f>D9-'[3]Д-1 '!$M$10-'[3]Д-1 '!$O$10</f>
        <v>17576.799999999988</v>
      </c>
      <c r="E27" s="10">
        <f>E9-'[1]Я-1 '!$M$10-'[1]Я-1 '!$O$10</f>
        <v>19643.499999999985</v>
      </c>
      <c r="F27" s="10">
        <f>F9-'[1]Ф-1'!$M$10-'[1]Ф-1'!$O$10</f>
        <v>20420.299999999988</v>
      </c>
      <c r="G27" s="10">
        <f>G9-'[1]М-1'!$M$10-'[1]М-1'!$O$10</f>
        <v>21485.499999999989</v>
      </c>
      <c r="H27" s="27">
        <f>H9-'[2]А-1'!$M$34</f>
        <v>21098.19999999999</v>
      </c>
      <c r="I27" s="31">
        <f>I9-'[2]Май-1'!M34</f>
        <v>17776.799999999988</v>
      </c>
      <c r="J27" s="13">
        <f>J9-'[1]И-1 '!$O$10-'[1]И-1 '!$M$10</f>
        <v>16757.299999999996</v>
      </c>
      <c r="K27" s="13">
        <f>K9-'[1]Июль-1 '!$M$37</f>
        <v>17319.19999999999</v>
      </c>
      <c r="L27" s="13">
        <f>'[1]Авг-1'!$Y$36</f>
        <v>16016.299999999992</v>
      </c>
      <c r="M27" s="13">
        <f>'[1]С-1 '!$Y$36</f>
        <v>15530.599999999988</v>
      </c>
      <c r="N27" s="13">
        <f>'[1]О-1'!$Y$36</f>
        <v>14714.609999999997</v>
      </c>
      <c r="O27" s="13">
        <f>'[1]Н-1'!$Y$36</f>
        <v>14188.899999999996</v>
      </c>
      <c r="P27" s="13">
        <f>'[1]Д-1'!$Y$36</f>
        <v>14200.299999999988</v>
      </c>
    </row>
    <row r="28" spans="1:17">
      <c r="A28" s="40"/>
      <c r="B28" s="14" t="s">
        <v>14</v>
      </c>
      <c r="C28" s="10">
        <v>5398.2000000000016</v>
      </c>
      <c r="D28" s="10">
        <f>D10-'[3]Д-1 '!$M$11-'[3]Д-1 '!$O$11</f>
        <v>7249.5999999999985</v>
      </c>
      <c r="E28" s="10">
        <f>E10-'[1]Я-1 '!$M$11-'[1]Я-1 '!$O$11</f>
        <v>10068.199999999999</v>
      </c>
      <c r="F28" s="10">
        <f>F10-'[1]Ф-1'!$M$11-'[1]Ф-1'!$O$11</f>
        <v>8523.7999999999956</v>
      </c>
      <c r="G28" s="10">
        <f>G10-'[1]М-1'!$M$11-'[1]М-1'!$O$11</f>
        <v>9674.9999999999964</v>
      </c>
      <c r="H28" s="27">
        <f>H10-'[2]А-1'!$M$35</f>
        <v>10440.699999999999</v>
      </c>
      <c r="I28" s="31">
        <f>I10-'[2]Май-1'!M35</f>
        <v>7148.6999999999953</v>
      </c>
      <c r="J28" s="13">
        <f>J10-'[1]И-1 '!$O$11-'[1]И-1 '!$M$11</f>
        <v>7151.9999999999945</v>
      </c>
      <c r="K28" s="13">
        <f>K10-'[1]Июль-1 '!$M$38</f>
        <v>7609.8999999999969</v>
      </c>
      <c r="L28" s="13">
        <f>'[1]Авг-1'!$Y$37</f>
        <v>8248.1999999999971</v>
      </c>
      <c r="M28" s="13">
        <f>'[1]С-1 '!$Y$37</f>
        <v>8453.0000000000018</v>
      </c>
      <c r="N28" s="13">
        <f>'[1]О-1'!$Y$37</f>
        <v>8202.399999999996</v>
      </c>
      <c r="O28" s="13">
        <f>'[1]Н-1'!$Y$37</f>
        <v>8251.6999999999953</v>
      </c>
      <c r="P28" s="13">
        <f>'[1]Д-1'!$Y$37</f>
        <v>7439.1999999999898</v>
      </c>
    </row>
    <row r="29" spans="1:17">
      <c r="A29" s="40"/>
      <c r="B29" s="5" t="s">
        <v>44</v>
      </c>
      <c r="C29" s="10">
        <v>24287.839999999997</v>
      </c>
      <c r="D29" s="10">
        <f>D11-'[3]Д-1 '!$M$12-'[3]Д-1 '!$O$12</f>
        <v>21112.00999999998</v>
      </c>
      <c r="E29" s="10">
        <f>E11-'[1]Я-1 '!$M$12-'[1]Я-1 '!$O$12</f>
        <v>22433.709999999985</v>
      </c>
      <c r="F29" s="10">
        <f>F11-'[1]Ф-1'!$M$12-'[1]Ф-1'!$O$12</f>
        <v>22471.429999999982</v>
      </c>
      <c r="G29" s="10">
        <f>G11-'[1]М-1'!$M$12-'[1]М-1'!$O$12</f>
        <v>21880.919999999984</v>
      </c>
      <c r="H29" s="27">
        <f>H11-'[2]А-1'!$M$36</f>
        <v>22374.049999999981</v>
      </c>
      <c r="I29" s="31">
        <f>I11-'[2]Май-1'!M36</f>
        <v>30846.32999999998</v>
      </c>
      <c r="J29" s="13">
        <f>J11-'[1]И-1 '!$O$12-'[1]И-1 '!$M$12</f>
        <v>30846.32999999998</v>
      </c>
      <c r="K29" s="13">
        <f>J29</f>
        <v>30846.32999999998</v>
      </c>
      <c r="L29" s="13">
        <f>'[1]Авг-1'!$Y$38</f>
        <v>30846.32999999998</v>
      </c>
      <c r="M29" s="13">
        <f>'[1]С-1 '!$Y$38</f>
        <v>30846.32999999998</v>
      </c>
      <c r="N29" s="13">
        <f>'[1]С-1 '!$Y$38</f>
        <v>30846.32999999998</v>
      </c>
      <c r="O29" s="13">
        <f>'[1]С-1 '!$Y$38</f>
        <v>30846.32999999998</v>
      </c>
      <c r="P29" s="13">
        <f>'[1]Д-1'!$Y$38</f>
        <v>30846.32999999998</v>
      </c>
    </row>
    <row r="30" spans="1:17">
      <c r="A30" s="40"/>
      <c r="B30" s="5" t="s">
        <v>21</v>
      </c>
      <c r="C30" s="10">
        <v>900.42000000000098</v>
      </c>
      <c r="D30" s="10">
        <f>D12-'[3]Д-1 '!$M$13-'[3]Д-1 '!$O$13</f>
        <v>1385.2599999999998</v>
      </c>
      <c r="E30" s="10">
        <f>E12-'[1]Я-1 '!$M$13-'[1]Я-1 '!$O$13</f>
        <v>2060.66</v>
      </c>
      <c r="F30" s="10">
        <f>F12-'[1]Ф-1'!$M$13-'[1]Ф-1'!$O$13</f>
        <v>1937.5600000000004</v>
      </c>
      <c r="G30" s="10">
        <f>G12-'[1]М-1'!$M$13-'[1]М-1'!$O$13</f>
        <v>2078.7599999999998</v>
      </c>
      <c r="H30" s="27">
        <f>H12-'[2]А-1'!$M$37</f>
        <v>2076.0599999999995</v>
      </c>
      <c r="I30" s="31">
        <f>I12-'[2]Май-1'!M37</f>
        <v>1975.7600000000007</v>
      </c>
      <c r="J30" s="13">
        <f>J12-'[1]И-1 '!$O$13-'[1]И-1 '!$M$13</f>
        <v>1869.4599999999987</v>
      </c>
      <c r="K30" s="13">
        <f>K12-'[1]Июль-1 '!$M$40</f>
        <v>1796.8600000000015</v>
      </c>
      <c r="L30" s="13">
        <f>'[1]Авг-1'!$Y$39</f>
        <v>2718.36</v>
      </c>
      <c r="M30" s="13">
        <f>'[1]С-1 '!$Y$39</f>
        <v>2880.5200000000027</v>
      </c>
      <c r="N30" s="13">
        <f>'[1]О-1'!$Y$39</f>
        <v>2944.1200000000026</v>
      </c>
      <c r="O30" s="13">
        <f>'[1]Н-1'!$Y$39</f>
        <v>2955.220000000003</v>
      </c>
      <c r="P30" s="13">
        <f>'[1]Д-1'!$Y$39</f>
        <v>2528.9200000000046</v>
      </c>
    </row>
    <row r="31" spans="1:17">
      <c r="A31" s="40"/>
      <c r="B31" s="14" t="s">
        <v>15</v>
      </c>
      <c r="C31" s="10">
        <v>5206</v>
      </c>
      <c r="D31" s="10">
        <f>D13-'[3]Д-1 '!$M$14-'[3]Д-1 '!$O$14</f>
        <v>2252</v>
      </c>
      <c r="E31" s="10">
        <f>E13-'[1]Я-1 '!$M$14-'[1]Я-1 '!$O$14</f>
        <v>2252</v>
      </c>
      <c r="F31" s="10">
        <f>F13-'[1]Ф-1'!$M$14-'[1]Ф-1'!$O$14</f>
        <v>2252</v>
      </c>
      <c r="G31" s="10">
        <f>G13-'[1]М-1'!$M$14-'[1]М-1'!$O$14</f>
        <v>2252</v>
      </c>
      <c r="H31" s="27">
        <f>H13-'[1]А-1'!$M$14-'[1]А-1'!$O$14</f>
        <v>2252</v>
      </c>
      <c r="I31" s="31">
        <f>I13-'[2]Май-1'!M38</f>
        <v>2252</v>
      </c>
      <c r="J31" s="13">
        <f>J13-'[1]И-1 '!$M$14-'[1]И-1 '!$O$14</f>
        <v>2252</v>
      </c>
      <c r="K31" s="13">
        <f>J31</f>
        <v>2252</v>
      </c>
      <c r="L31" s="13">
        <f>'[1]Авг-1'!$Y$40</f>
        <v>2252</v>
      </c>
      <c r="M31" s="13">
        <f>'[1]С-1 '!$Y$40</f>
        <v>2252</v>
      </c>
      <c r="N31" s="13">
        <f>'[1]О-1'!$Y$40</f>
        <v>2252</v>
      </c>
      <c r="O31" s="13">
        <f>'[1]Н-1'!$Y$40</f>
        <v>2252</v>
      </c>
      <c r="P31" s="13">
        <f>'[1]Д-1'!$Y$40</f>
        <v>2252</v>
      </c>
    </row>
    <row r="32" spans="1:17">
      <c r="A32" s="40"/>
      <c r="B32" s="14" t="str">
        <f>B14</f>
        <v>ООО УК "ПОК и ТС"</v>
      </c>
      <c r="C32" s="10">
        <v>39082.079999999994</v>
      </c>
      <c r="D32" s="10">
        <f>D14-'[3]Д-1 '!$M$15-'[3]Д-1 '!$O$15</f>
        <v>47896.689999999988</v>
      </c>
      <c r="E32" s="10">
        <f>E14-'[1]Я-1 '!$M$15-'[1]Я-1 '!$O$15</f>
        <v>50154.399999999994</v>
      </c>
      <c r="F32" s="10">
        <f>F14-'[1]Ф-1'!$M$15-'[1]Ф-1'!$O$15</f>
        <v>51037.849999999991</v>
      </c>
      <c r="G32" s="10">
        <f>G14-'[1]М-1'!$M$15-'[1]М-1'!$O$15</f>
        <v>51726.459999999985</v>
      </c>
      <c r="H32" s="27">
        <f>H14-'[2]А-1'!$M$39</f>
        <v>51309.51999999999</v>
      </c>
      <c r="I32" s="31">
        <f>I14-'[2]Май-1'!M39</f>
        <v>51290.139999999985</v>
      </c>
      <c r="J32" s="13">
        <f>J14-'[1]И-1 '!$O$15-'[1]И-1 '!$M$15</f>
        <v>52186.19999999999</v>
      </c>
      <c r="K32" s="13">
        <f>K14-'[1]Июль-1 '!$M$42</f>
        <v>52618.399999999987</v>
      </c>
      <c r="L32" s="13">
        <f>'[1]Авг-1'!$Y$41</f>
        <v>52751.619999999981</v>
      </c>
      <c r="M32" s="13">
        <f>'[1]С-1 '!$Y$41</f>
        <v>53133.199999999983</v>
      </c>
      <c r="N32" s="13">
        <f>'[1]О-1'!$Y$41</f>
        <v>53048.559999999983</v>
      </c>
      <c r="O32" s="13">
        <f>'[1]Н-1'!$Y$41</f>
        <v>53268.919999999984</v>
      </c>
      <c r="P32" s="13">
        <f>'[1]Д-1'!$Y$41</f>
        <v>50474.209999999977</v>
      </c>
    </row>
    <row r="33" spans="1:16">
      <c r="A33" s="40"/>
      <c r="B33" s="14" t="s">
        <v>18</v>
      </c>
      <c r="C33" s="10">
        <v>9648.6500000000015</v>
      </c>
      <c r="D33" s="10">
        <f>D15-'[3]Д-1 '!$M$17-'[3]Д-1 '!$O$17</f>
        <v>16525.559999999998</v>
      </c>
      <c r="E33" s="10">
        <f>E15-'[1]Я-1 '!$M$16-'[1]Я-1 '!$O$16</f>
        <v>17210.28</v>
      </c>
      <c r="F33" s="10">
        <f>F15-'[1]Ф-1'!$M$16-'[1]Ф-1'!$O$16</f>
        <v>17275.300000000003</v>
      </c>
      <c r="G33" s="10">
        <f>G15-'[1]М-1'!$M$16-'[1]М-1'!$O$16</f>
        <v>17070.95</v>
      </c>
      <c r="H33" s="27">
        <f>H15-'[2]А-1'!$M$40</f>
        <v>17026.042000000001</v>
      </c>
      <c r="I33" s="31">
        <f>I15-'[1]Май-1'!$M$16</f>
        <v>17225.466</v>
      </c>
      <c r="J33" s="13">
        <f>J15-'[1]И-1 '!$O$16-'[1]И-1 '!$M$16</f>
        <v>17539.605999999996</v>
      </c>
      <c r="K33" s="13">
        <f>K15-'[1]Июль-1 '!$M$43</f>
        <v>17520.650999999998</v>
      </c>
      <c r="L33" s="13">
        <f>'[1]Авг-1'!$Y$42</f>
        <v>17480.530999999999</v>
      </c>
      <c r="M33" s="13">
        <f>'[1]С-1 '!$Y$42</f>
        <v>17672.846999999994</v>
      </c>
      <c r="N33" s="13">
        <f>'[1]О-1'!$Y$42</f>
        <v>17652.121999999999</v>
      </c>
      <c r="O33" s="13">
        <f>'[1]Н-1'!$Y$42</f>
        <v>17703.640999999996</v>
      </c>
      <c r="P33" s="13">
        <f>'[1]Д-1'!$Y$42</f>
        <v>17129.520999999997</v>
      </c>
    </row>
    <row r="34" spans="1:16">
      <c r="A34" s="40"/>
      <c r="B34" s="22" t="s">
        <v>19</v>
      </c>
      <c r="C34" s="13">
        <v>3331.8</v>
      </c>
      <c r="D34" s="10">
        <f>D16-'[3]Д-1 '!$M$18-'[3]Д-1 '!$O$18</f>
        <v>6445.9000000000015</v>
      </c>
      <c r="E34" s="10">
        <f>E16-'[1]Я-1 '!$M$17-'[1]Я-1 '!$O$17</f>
        <v>6469.3000000000011</v>
      </c>
      <c r="F34" s="10">
        <f>F16-'[1]Ф-1'!$M$17-'[1]Ф-1'!$O$17</f>
        <v>6573.8</v>
      </c>
      <c r="G34" s="10">
        <f>G16-'[1]М-1'!$M$17-'[1]М-1'!$O$17</f>
        <v>6759.9000000000005</v>
      </c>
      <c r="H34" s="27">
        <f>H16-'[2]А-1'!$M$41</f>
        <v>6737.1000000000022</v>
      </c>
      <c r="I34" s="31">
        <f>I16-'[2]Май-1'!M41</f>
        <v>6907.9000000000005</v>
      </c>
      <c r="J34" s="13">
        <f>J16-'[1]И-1 '!$O$17-'[1]И-1 '!$M$17</f>
        <v>7104.7000000000016</v>
      </c>
      <c r="K34" s="13">
        <f>K16-'[1]Июль-1 '!$M$44</f>
        <v>7516.300000000002</v>
      </c>
      <c r="L34" s="13">
        <f>'[1]Авг-1'!$Y$43</f>
        <v>7749.1000000000013</v>
      </c>
      <c r="M34" s="13">
        <f>'[1]С-1 '!$Y$43</f>
        <v>7742.4000000000033</v>
      </c>
      <c r="N34" s="13">
        <f>'[1]О-1'!$Y$43</f>
        <v>7793.0999999999995</v>
      </c>
      <c r="O34" s="13">
        <f>'[1]Н-1'!$Y$43</f>
        <v>7730.5999999999995</v>
      </c>
      <c r="P34" s="13">
        <f>'[1]Д-1'!$Y$43</f>
        <v>7603.0999999999976</v>
      </c>
    </row>
    <row r="35" spans="1:16">
      <c r="A35" s="40"/>
      <c r="B35" s="21" t="s">
        <v>34</v>
      </c>
      <c r="C35" s="12" t="s">
        <v>8</v>
      </c>
      <c r="D35" s="10">
        <f>D17-'[3]Д-1 '!$M$19-'[3]Д-1 '!$O$19</f>
        <v>4134.5600000000022</v>
      </c>
      <c r="E35" s="10">
        <f>E17-'[1]Я-1 '!$M$18-'[1]Я-1 '!$O$18</f>
        <v>4831.0700000000006</v>
      </c>
      <c r="F35" s="10">
        <f>F17-'[1]Ф-1'!$M$18-'[1]Ф-1'!$O$18</f>
        <v>4173.9600000000009</v>
      </c>
      <c r="G35" s="10">
        <f>G17-'[1]М-1'!$M$18-'[1]М-1'!$O$18</f>
        <v>4486.2700000000004</v>
      </c>
      <c r="H35" s="6">
        <f>H17-'[2]А-1'!$M$42</f>
        <v>4823.91</v>
      </c>
      <c r="I35" s="31">
        <f>I17-'[1]Май-1'!$M$18-'[1]Май-1'!$O$18</f>
        <v>4801.4100000000035</v>
      </c>
      <c r="J35" s="13">
        <f>J17-'[1]И-1 '!$O$18-'[1]И-1 '!$M$18</f>
        <v>5089.4600000000028</v>
      </c>
      <c r="K35" s="13">
        <f>'[1]Июль-1 '!$Y$45</f>
        <v>5254.65</v>
      </c>
      <c r="L35" s="13">
        <f>'[1]Авг-1'!$Y$44</f>
        <v>5732.5600000000049</v>
      </c>
      <c r="M35" s="13">
        <f>'[1]С-1 '!$Y$44</f>
        <v>5976.7500000000045</v>
      </c>
      <c r="N35" s="13">
        <f>'[1]О-1'!$Y$44</f>
        <v>6213.480000000005</v>
      </c>
      <c r="O35" s="13">
        <f>'[1]Н-1'!$Y$44</f>
        <v>5380.8900000000067</v>
      </c>
      <c r="P35" s="13">
        <f>'[1]Д-1'!$Y$44</f>
        <v>2346.710000000005</v>
      </c>
    </row>
    <row r="36" spans="1:16">
      <c r="A36" s="40"/>
      <c r="B36" s="22" t="str">
        <f>B18</f>
        <v>ООО УК "МКД-Сервис"</v>
      </c>
      <c r="C36" s="12" t="s">
        <v>8</v>
      </c>
      <c r="D36" s="12" t="s">
        <v>8</v>
      </c>
      <c r="E36" s="12" t="s">
        <v>8</v>
      </c>
      <c r="F36" s="10">
        <f>F18-'[1]Ф-1'!$O$19-'[1]Ф-1'!$M$19</f>
        <v>0</v>
      </c>
      <c r="G36" s="10">
        <f>G18-'[1]М-1'!$O$19-'[1]М-1'!$M$19</f>
        <v>20.269999999999996</v>
      </c>
      <c r="H36" s="27">
        <f>H18-'[2]А-1'!$M$43</f>
        <v>31.810000000000002</v>
      </c>
      <c r="I36" s="31">
        <f>I18-'[2]Май-1'!M43</f>
        <v>24</v>
      </c>
      <c r="J36" s="13">
        <f>J18-'[1]И-1 '!$O$19-'[1]И-1 '!$M$19</f>
        <v>22.610000000000014</v>
      </c>
      <c r="K36" s="13">
        <f>K18-'[1]Июль-1 '!$M$46</f>
        <v>26.770000000000039</v>
      </c>
      <c r="L36" s="13">
        <f>'[1]Авг-1'!$Y$45</f>
        <v>131.94000000000011</v>
      </c>
      <c r="M36" s="13">
        <f>'[1]С-1 '!$Y$45</f>
        <v>214.81000000000023</v>
      </c>
      <c r="N36" s="13">
        <f>'[1]О-1'!$Y$45</f>
        <v>263.50000000000023</v>
      </c>
      <c r="O36" s="13">
        <f>'[1]Н-1'!$Y$45</f>
        <v>300.55000000000018</v>
      </c>
      <c r="P36" s="13">
        <f>'[1]Д-1'!$Y$45</f>
        <v>372.3599999999999</v>
      </c>
    </row>
    <row r="37" spans="1:16">
      <c r="A37" s="40"/>
      <c r="B37" s="22" t="s">
        <v>32</v>
      </c>
      <c r="C37" s="12"/>
      <c r="D37" s="12"/>
      <c r="E37" s="12"/>
      <c r="F37" s="10"/>
      <c r="G37" s="10"/>
      <c r="H37" s="27"/>
      <c r="I37" s="31"/>
      <c r="J37" s="13"/>
      <c r="K37" s="13">
        <f>K19-'[1]Июль-1 '!$M$47</f>
        <v>0</v>
      </c>
      <c r="L37" s="13">
        <f>'[1]Авг-1'!$Y$46</f>
        <v>412.27700000000004</v>
      </c>
      <c r="M37" s="13">
        <f>'[1]С-1 '!$Y$46</f>
        <v>802.29</v>
      </c>
      <c r="N37" s="13">
        <f>'[1]О-1'!$Y$46</f>
        <v>1111.5769999999989</v>
      </c>
      <c r="O37" s="13">
        <f>'[1]Н-1'!$Y$46</f>
        <v>1437.0949999999989</v>
      </c>
      <c r="P37" s="13">
        <f>'[1]Д-1'!$Y$46</f>
        <v>1602.5060000000008</v>
      </c>
    </row>
    <row r="38" spans="1:16">
      <c r="A38" s="40"/>
      <c r="B38" s="5" t="s">
        <v>35</v>
      </c>
      <c r="C38" s="13">
        <v>38062.04</v>
      </c>
      <c r="D38" s="13">
        <v>38062.04</v>
      </c>
      <c r="E38" s="13">
        <v>38062.04</v>
      </c>
      <c r="F38" s="13">
        <v>38062.04</v>
      </c>
      <c r="G38" s="13">
        <v>38062.04</v>
      </c>
      <c r="H38" s="25">
        <v>38062.04</v>
      </c>
      <c r="I38" s="31">
        <f t="shared" ref="I38:J41" si="6">H38</f>
        <v>38062.04</v>
      </c>
      <c r="J38" s="13">
        <f t="shared" si="6"/>
        <v>38062.04</v>
      </c>
      <c r="K38" s="13">
        <f t="shared" ref="K38:P41" si="7">J38</f>
        <v>38062.04</v>
      </c>
      <c r="L38" s="13">
        <f t="shared" si="7"/>
        <v>38062.04</v>
      </c>
      <c r="M38" s="13">
        <f t="shared" si="7"/>
        <v>38062.04</v>
      </c>
      <c r="N38" s="13">
        <f t="shared" si="7"/>
        <v>38062.04</v>
      </c>
      <c r="O38" s="13">
        <f t="shared" si="7"/>
        <v>38062.04</v>
      </c>
      <c r="P38" s="13">
        <f t="shared" si="7"/>
        <v>38062.04</v>
      </c>
    </row>
    <row r="39" spans="1:16">
      <c r="A39" s="40"/>
      <c r="B39" s="5" t="s">
        <v>37</v>
      </c>
      <c r="C39" s="13">
        <v>18048.2</v>
      </c>
      <c r="D39" s="13">
        <v>18048.2</v>
      </c>
      <c r="E39" s="13">
        <v>18048.2</v>
      </c>
      <c r="F39" s="13">
        <v>18048.2</v>
      </c>
      <c r="G39" s="13">
        <v>18048.2</v>
      </c>
      <c r="H39" s="25">
        <v>0</v>
      </c>
      <c r="I39" s="31">
        <f t="shared" si="6"/>
        <v>0</v>
      </c>
      <c r="J39" s="13">
        <f t="shared" si="6"/>
        <v>0</v>
      </c>
      <c r="K39" s="13">
        <f t="shared" si="7"/>
        <v>0</v>
      </c>
      <c r="L39" s="13">
        <f t="shared" si="7"/>
        <v>0</v>
      </c>
      <c r="M39" s="13">
        <f t="shared" si="7"/>
        <v>0</v>
      </c>
      <c r="N39" s="13">
        <f t="shared" si="7"/>
        <v>0</v>
      </c>
      <c r="O39" s="13">
        <f t="shared" si="7"/>
        <v>0</v>
      </c>
      <c r="P39" s="13">
        <f t="shared" si="7"/>
        <v>0</v>
      </c>
    </row>
    <row r="40" spans="1:16">
      <c r="A40" s="40"/>
      <c r="B40" s="5" t="s">
        <v>39</v>
      </c>
      <c r="C40" s="13">
        <v>4156.6099999999997</v>
      </c>
      <c r="D40" s="13">
        <v>4156.6099999999997</v>
      </c>
      <c r="E40" s="13">
        <v>4156.6099999999997</v>
      </c>
      <c r="F40" s="13">
        <v>4156.6099999999997</v>
      </c>
      <c r="G40" s="13">
        <v>4156.6099999999997</v>
      </c>
      <c r="H40" s="25">
        <v>4156.6099999999997</v>
      </c>
      <c r="I40" s="31">
        <f t="shared" si="6"/>
        <v>4156.6099999999997</v>
      </c>
      <c r="J40" s="13">
        <f t="shared" si="6"/>
        <v>4156.6099999999997</v>
      </c>
      <c r="K40" s="13">
        <f t="shared" si="7"/>
        <v>4156.6099999999997</v>
      </c>
      <c r="L40" s="13">
        <f t="shared" si="7"/>
        <v>4156.6099999999997</v>
      </c>
      <c r="M40" s="13">
        <f t="shared" si="7"/>
        <v>4156.6099999999997</v>
      </c>
      <c r="N40" s="13">
        <f t="shared" si="7"/>
        <v>4156.6099999999997</v>
      </c>
      <c r="O40" s="13">
        <f t="shared" si="7"/>
        <v>4156.6099999999997</v>
      </c>
      <c r="P40" s="13">
        <f t="shared" si="7"/>
        <v>4156.6099999999997</v>
      </c>
    </row>
    <row r="41" spans="1:16">
      <c r="A41" s="40"/>
      <c r="B41" s="14" t="s">
        <v>42</v>
      </c>
      <c r="C41" s="10">
        <v>15110.74</v>
      </c>
      <c r="D41" s="10">
        <v>20182.280000000002</v>
      </c>
      <c r="E41" s="10">
        <v>20182.280000000002</v>
      </c>
      <c r="F41" s="10">
        <v>20182.280000000002</v>
      </c>
      <c r="G41" s="10">
        <v>20182.280000000002</v>
      </c>
      <c r="H41" s="27">
        <v>20182.280000000002</v>
      </c>
      <c r="I41" s="31">
        <f t="shared" si="6"/>
        <v>20182.280000000002</v>
      </c>
      <c r="J41" s="13">
        <f t="shared" si="6"/>
        <v>20182.280000000002</v>
      </c>
      <c r="K41" s="13">
        <f t="shared" si="7"/>
        <v>20182.280000000002</v>
      </c>
      <c r="L41" s="13">
        <f t="shared" si="7"/>
        <v>20182.280000000002</v>
      </c>
      <c r="M41" s="13">
        <f t="shared" si="7"/>
        <v>20182.280000000002</v>
      </c>
      <c r="N41" s="13">
        <f t="shared" si="7"/>
        <v>20182.280000000002</v>
      </c>
      <c r="O41" s="13">
        <f t="shared" si="7"/>
        <v>20182.280000000002</v>
      </c>
      <c r="P41" s="13">
        <f t="shared" si="7"/>
        <v>20182.280000000002</v>
      </c>
    </row>
    <row r="42" spans="1:16">
      <c r="A42" s="15"/>
      <c r="B42" s="16"/>
    </row>
    <row r="43" spans="1:16" ht="30" customHeight="1">
      <c r="A43" s="15"/>
      <c r="B43" s="41" t="s">
        <v>25</v>
      </c>
      <c r="C43" s="41"/>
      <c r="D43" s="41"/>
      <c r="E43" s="41"/>
    </row>
    <row r="44" spans="1:16" ht="16.5" customHeight="1">
      <c r="B44" s="36" t="s">
        <v>36</v>
      </c>
      <c r="C44" s="36"/>
      <c r="D44" s="36"/>
      <c r="E44" s="36"/>
    </row>
    <row r="45" spans="1:16" ht="16.5" customHeight="1">
      <c r="A45" s="20"/>
      <c r="B45" s="36" t="s">
        <v>38</v>
      </c>
      <c r="C45" s="36"/>
      <c r="D45" s="36"/>
      <c r="E45" s="36"/>
    </row>
    <row r="46" spans="1:16" ht="16.5" customHeight="1">
      <c r="A46" s="20"/>
      <c r="B46" s="36" t="s">
        <v>40</v>
      </c>
      <c r="C46" s="36"/>
      <c r="D46" s="36"/>
      <c r="E46" s="36"/>
      <c r="F46" s="36"/>
      <c r="G46" s="33"/>
      <c r="H46" s="33"/>
      <c r="I46" s="33"/>
      <c r="J46" s="33"/>
    </row>
    <row r="47" spans="1:16" ht="16.5" customHeight="1">
      <c r="A47" s="20"/>
      <c r="B47" s="36" t="s">
        <v>43</v>
      </c>
      <c r="C47" s="36"/>
      <c r="D47" s="36"/>
      <c r="E47" s="36"/>
      <c r="F47" s="36"/>
      <c r="G47" s="33"/>
      <c r="H47" s="33"/>
      <c r="I47" s="33"/>
      <c r="J47" s="33"/>
    </row>
    <row r="48" spans="1:16" ht="15" customHeight="1">
      <c r="A48" s="20"/>
      <c r="B48" s="36" t="s">
        <v>45</v>
      </c>
      <c r="C48" s="36"/>
      <c r="D48" s="36"/>
      <c r="E48" s="36"/>
      <c r="F48" s="36"/>
    </row>
    <row r="49" spans="1:5" ht="17.25" customHeight="1">
      <c r="A49"/>
      <c r="B49" s="36"/>
      <c r="C49" s="36"/>
      <c r="D49" s="36"/>
      <c r="E49" s="36"/>
    </row>
    <row r="50" spans="1:5" ht="17.25" customHeight="1">
      <c r="A50"/>
      <c r="B50" s="36"/>
      <c r="C50" s="36"/>
      <c r="D50" s="36"/>
      <c r="E50" s="36"/>
    </row>
    <row r="51" spans="1:5">
      <c r="B51" s="36"/>
      <c r="C51" s="36"/>
      <c r="D51" s="36"/>
      <c r="E51" s="36"/>
    </row>
    <row r="52" spans="1:5">
      <c r="B52" s="36"/>
      <c r="C52" s="36"/>
      <c r="D52" s="36"/>
      <c r="E52" s="36"/>
    </row>
  </sheetData>
  <mergeCells count="13">
    <mergeCell ref="A1:N1"/>
    <mergeCell ref="B51:E51"/>
    <mergeCell ref="B52:E52"/>
    <mergeCell ref="B50:E50"/>
    <mergeCell ref="B49:E49"/>
    <mergeCell ref="A6:A23"/>
    <mergeCell ref="A24:A41"/>
    <mergeCell ref="B43:E43"/>
    <mergeCell ref="B44:E44"/>
    <mergeCell ref="B45:E45"/>
    <mergeCell ref="B46:F46"/>
    <mergeCell ref="B47:F47"/>
    <mergeCell ref="B48:F48"/>
  </mergeCells>
  <printOptions horizontalCentered="1"/>
  <pageMargins left="0.15748031496062992" right="0.15748031496062992" top="0.15748031496062992" bottom="0.19685039370078741" header="0.15748031496062992" footer="0.1574803149606299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Адм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Ekonom6</cp:lastModifiedBy>
  <cp:lastPrinted>2019-12-09T12:43:51Z</cp:lastPrinted>
  <dcterms:created xsi:type="dcterms:W3CDTF">2016-01-21T13:48:40Z</dcterms:created>
  <dcterms:modified xsi:type="dcterms:W3CDTF">2020-02-10T07:38:07Z</dcterms:modified>
</cp:coreProperties>
</file>