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2\"/>
    </mc:Choice>
  </mc:AlternateContent>
  <bookViews>
    <workbookView xWindow="0" yWindow="0" windowWidth="28800" windowHeight="11835"/>
  </bookViews>
  <sheets>
    <sheet name="01.10.2022" sheetId="1" r:id="rId1"/>
  </sheets>
  <externalReferences>
    <externalReference r:id="rId2"/>
    <externalReference r:id="rId3"/>
    <externalReference r:id="rId4"/>
  </externalReferences>
  <definedNames>
    <definedName name="_xlnm.Print_Area" localSheetId="0">'01.10.2022'!$A$1:$L$38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8" i="1"/>
  <c r="C28" i="1"/>
  <c r="D27" i="1"/>
  <c r="C27" i="1"/>
  <c r="D26" i="1"/>
  <c r="C26" i="1"/>
  <c r="D25" i="1"/>
  <c r="C25" i="1"/>
  <c r="C29" i="1" s="1"/>
  <c r="D24" i="1"/>
  <c r="D23" i="1"/>
  <c r="D29" i="1" s="1"/>
  <c r="L22" i="1"/>
  <c r="J22" i="1"/>
  <c r="I22" i="1"/>
  <c r="H22" i="1"/>
  <c r="G22" i="1"/>
  <c r="E21" i="1"/>
  <c r="D21" i="1"/>
  <c r="C21" i="1"/>
  <c r="E20" i="1"/>
  <c r="D20" i="1"/>
  <c r="C20" i="1"/>
  <c r="E19" i="1"/>
  <c r="D19" i="1"/>
  <c r="C19" i="1"/>
  <c r="E18" i="1"/>
  <c r="D18" i="1"/>
  <c r="C18" i="1"/>
  <c r="A18" i="1"/>
  <c r="A19" i="1" s="1"/>
  <c r="E17" i="1"/>
  <c r="D17" i="1"/>
  <c r="C17" i="1"/>
  <c r="A17" i="1"/>
  <c r="E16" i="1"/>
  <c r="D16" i="1"/>
  <c r="C16" i="1"/>
  <c r="E15" i="1"/>
  <c r="D15" i="1"/>
  <c r="C15" i="1"/>
  <c r="D14" i="1"/>
  <c r="C14" i="1"/>
  <c r="E13" i="1"/>
  <c r="D13" i="1"/>
  <c r="C13" i="1"/>
  <c r="A13" i="1"/>
  <c r="E12" i="1"/>
  <c r="D12" i="1"/>
  <c r="C12" i="1"/>
  <c r="A12" i="1"/>
  <c r="E11" i="1"/>
  <c r="D11" i="1"/>
  <c r="D22" i="1" s="1"/>
  <c r="C11" i="1"/>
  <c r="C22" i="1" s="1"/>
  <c r="F10" i="1"/>
  <c r="E10" i="1"/>
  <c r="F9" i="1"/>
  <c r="E9" i="1"/>
  <c r="F8" i="1"/>
  <c r="F22" i="1" s="1"/>
  <c r="E8" i="1"/>
  <c r="E22" i="1" s="1"/>
  <c r="K7" i="1"/>
  <c r="K22" i="1" s="1"/>
  <c r="J5" i="1"/>
  <c r="I5" i="1"/>
  <c r="H5" i="1"/>
  <c r="G5" i="1"/>
  <c r="F5" i="1"/>
  <c r="L5" i="1" s="1"/>
  <c r="E5" i="1"/>
  <c r="K5" i="1" s="1"/>
  <c r="E7" i="1" l="1"/>
  <c r="F7" i="1"/>
</calcChain>
</file>

<file path=xl/comments1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<sst xmlns="http://schemas.openxmlformats.org/spreadsheetml/2006/main" count="162" uniqueCount="60">
  <si>
    <t>Информация  о задолженности населения и управляющих организаций (ТСЖ) за потребленные жилищно-коммунальные услуги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</si>
  <si>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</si>
  <si>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</si>
  <si>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</si>
  <si>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</si>
  <si>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</si>
  <si>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</si>
  <si>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</si>
  <si>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</si>
  <si>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</si>
  <si>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01.01.2022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</si>
  <si>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</si>
  <si>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</si>
  <si>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</si>
  <si>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</si>
  <si>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</si>
  <si>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</si>
  <si>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</si>
  <si>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</si>
  <si>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ТСЖ "Дворянское гнездо"</t>
  </si>
  <si>
    <t>ООО "Базис"</t>
  </si>
  <si>
    <t>ООО "Ненецкая управляющая компания"</t>
  </si>
  <si>
    <t xml:space="preserve">Нарьян-Марское МУ ПОК и ТС </t>
  </si>
  <si>
    <t xml:space="preserve"> Х</t>
  </si>
  <si>
    <t>ООО УК "ПОК и ТС"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</si>
  <si>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</si>
  <si>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</si>
  <si>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</si>
  <si>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</si>
  <si>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ЭНБИО"</t>
  </si>
  <si>
    <t>ООО "Успех"</t>
  </si>
  <si>
    <t>Всего</t>
  </si>
  <si>
    <t>ООО "Коми-Сервис"</t>
  </si>
  <si>
    <t>ООО "Наш дом"</t>
  </si>
  <si>
    <t>ОАО "Нарьян-Марстрой"</t>
  </si>
  <si>
    <t xml:space="preserve"> -</t>
  </si>
  <si>
    <t xml:space="preserve"> - </t>
  </si>
  <si>
    <t>ООО "УК "Нарьян-Марстрой"</t>
  </si>
  <si>
    <t>ООО "Служба Заказчика"</t>
  </si>
  <si>
    <t>ООО "УК "Служба заказчика"</t>
  </si>
  <si>
    <t>-</t>
  </si>
  <si>
    <t>Примечание:</t>
  </si>
  <si>
    <t>Графа 4 строка 12 - данные указаны по состоянию на 01.04.2021 ввиду отсутствия информации от организации;</t>
  </si>
  <si>
    <t>Графа 3,4 строка 13, 14 - данные указаны по состоянию на 01.08.2020, организации находятся на стадии ликвидации;</t>
  </si>
  <si>
    <t>Графа 3,4 строка 15 - данные указаны по состоянию на 01.01.2015, организация ликвидирована 09.02.2022;</t>
  </si>
  <si>
    <t>Графа 3,4 строка 16 - данные указаны по состоянию на 01.05.2019, организация ликвидирована 03.09.2021;</t>
  </si>
  <si>
    <t>Графа 3,4 строка 17 - данные указаны по состоянию на 01.01.2015, организация ликвидирована 29.09.2020;</t>
  </si>
  <si>
    <t>Графа 3,4 строка 18 - данные указаны по состоянию на 01.04.2018, организация ликвидирована 25.12.2020.</t>
  </si>
  <si>
    <t>ООО "Наш дом": Данные на чало года откорректированы, пояснительная записка представлена №40 от 03.06.2020</t>
  </si>
  <si>
    <t>http://www.adm-nmar.ru/deyatelnost/zhilishchno-kommunalnaya-sfera/predostavlenie-kommunalnykh-uslug-/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</si>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</sst>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0" fillId="0" borderId="0" xfId="0" applyNumberFormat="1" applyFill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0" fillId="3" borderId="0" xfId="0" applyFill="1"/>
    <xf numFmtId="0" fontId="6" fillId="0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1" applyFill="1" applyAlignment="1" applyProtection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1" fillId="0" borderId="0" xfId="0" applyFont="1" applyFill="1"/>
    <xf numFmtId="0" fontId="3" fillId="2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dolgennost'%20naseleniya%20i%20UK%20-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2"/>
      <sheetName val="01.02.2022"/>
      <sheetName val="01.03.2022"/>
      <sheetName val="01.04.2022"/>
      <sheetName val="01.05.2022"/>
      <sheetName val="01.06.2022"/>
      <sheetName val="01.07.2022"/>
      <sheetName val="01.08.2022"/>
      <sheetName val="01.09.2022"/>
      <sheetName val="01.10.2022"/>
    </sheetNames>
    <sheetDataSet>
      <sheetData sheetId="0">
        <row r="7">
          <cell r="P7">
            <v>14960.69</v>
          </cell>
        </row>
        <row r="8">
          <cell r="F8">
            <v>3182.6506899999999</v>
          </cell>
        </row>
        <row r="9">
          <cell r="F9">
            <v>110299.6618</v>
          </cell>
        </row>
        <row r="10">
          <cell r="F10">
            <v>113.05866</v>
          </cell>
        </row>
        <row r="12">
          <cell r="D12">
            <v>674.30000000000109</v>
          </cell>
          <cell r="F12">
            <v>339</v>
          </cell>
        </row>
        <row r="13">
          <cell r="D13">
            <v>13180.100000000004</v>
          </cell>
          <cell r="F13">
            <v>15875</v>
          </cell>
        </row>
        <row r="14">
          <cell r="D14">
            <v>12830.9</v>
          </cell>
          <cell r="F14">
            <v>399</v>
          </cell>
        </row>
        <row r="16">
          <cell r="D16">
            <v>1558.079</v>
          </cell>
        </row>
        <row r="17">
          <cell r="D17">
            <v>56898.778850000002</v>
          </cell>
          <cell r="F17">
            <v>58209</v>
          </cell>
        </row>
        <row r="19">
          <cell r="D19">
            <v>8118.4000000000005</v>
          </cell>
          <cell r="F19">
            <v>5123</v>
          </cell>
        </row>
        <row r="20">
          <cell r="D20">
            <v>7017.3200000000043</v>
          </cell>
          <cell r="F20">
            <v>106</v>
          </cell>
        </row>
        <row r="21">
          <cell r="D21">
            <v>6274.7909999999974</v>
          </cell>
          <cell r="F21">
            <v>369</v>
          </cell>
        </row>
        <row r="22">
          <cell r="D22">
            <v>4017.674419999998</v>
          </cell>
          <cell r="F22">
            <v>59</v>
          </cell>
        </row>
        <row r="23">
          <cell r="D23">
            <v>9250.8000000000029</v>
          </cell>
          <cell r="F23">
            <v>372</v>
          </cell>
        </row>
        <row r="24">
          <cell r="D24">
            <v>3607.1000000000022</v>
          </cell>
          <cell r="F24">
            <v>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P7">
            <v>598.00000000000045</v>
          </cell>
        </row>
        <row r="8">
          <cell r="P8">
            <v>13463.500000000007</v>
          </cell>
        </row>
        <row r="9">
          <cell r="P9">
            <v>14571.600000000004</v>
          </cell>
        </row>
        <row r="10">
          <cell r="P10">
            <v>6628.7000000000044</v>
          </cell>
        </row>
        <row r="11">
          <cell r="P11">
            <v>1558.08</v>
          </cell>
        </row>
        <row r="12">
          <cell r="P12">
            <v>53393.22</v>
          </cell>
        </row>
        <row r="13">
          <cell r="P13">
            <v>8544.4000000000015</v>
          </cell>
        </row>
        <row r="14">
          <cell r="P14">
            <v>7901.4669999999978</v>
          </cell>
        </row>
        <row r="15">
          <cell r="P15">
            <v>4855.9399999999996</v>
          </cell>
        </row>
        <row r="16">
          <cell r="P16">
            <v>8225.0999999999967</v>
          </cell>
        </row>
        <row r="17">
          <cell r="P17">
            <v>9250.7999999999993</v>
          </cell>
        </row>
        <row r="18">
          <cell r="O18">
            <v>5464.92</v>
          </cell>
        </row>
        <row r="19">
          <cell r="O19">
            <v>17029.100000000002</v>
          </cell>
        </row>
        <row r="21">
          <cell r="O21">
            <v>4156.6099999999997</v>
          </cell>
        </row>
        <row r="22">
          <cell r="O22">
            <v>30846.329999999998</v>
          </cell>
        </row>
        <row r="23">
          <cell r="O23">
            <v>38062.04</v>
          </cell>
        </row>
        <row r="24">
          <cell r="O24">
            <v>20182.28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5">
          <cell r="D15">
            <v>30846.32999999998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B7" zoomScaleNormal="100" zoomScaleSheetLayoutView="100" workbookViewId="0">
      <selection activeCell="J22" sqref="J22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5" x14ac:dyDescent="0.25">
      <c r="K2" s="2"/>
      <c r="L2" s="2" t="s">
        <v>1</v>
      </c>
    </row>
    <row r="3" spans="1:15" ht="51" customHeight="1" x14ac:dyDescent="0.25">
      <c r="A3" s="63" t="s">
        <v>2</v>
      </c>
      <c r="B3" s="63" t="s">
        <v>3</v>
      </c>
      <c r="C3" s="67" t="s">
        <v>4</v>
      </c>
      <c r="D3" s="68"/>
      <c r="E3" s="71" t="s">
        <v>5</v>
      </c>
      <c r="F3" s="72"/>
      <c r="G3" s="61" t="s">
        <v>6</v>
      </c>
      <c r="H3" s="75"/>
      <c r="I3" s="75"/>
      <c r="J3" s="62"/>
      <c r="K3" s="63" t="s">
        <v>7</v>
      </c>
      <c r="L3" s="63"/>
      <c r="M3" s="60"/>
      <c r="N3" s="60"/>
    </row>
    <row r="4" spans="1:15" ht="72" customHeight="1" x14ac:dyDescent="0.25">
      <c r="A4" s="63"/>
      <c r="B4" s="63"/>
      <c r="C4" s="69"/>
      <c r="D4" s="70"/>
      <c r="E4" s="73"/>
      <c r="F4" s="74"/>
      <c r="G4" s="61" t="s">
        <v>8</v>
      </c>
      <c r="H4" s="62"/>
      <c r="I4" s="61" t="s">
        <v>9</v>
      </c>
      <c r="J4" s="62"/>
      <c r="K4" s="63" t="s">
        <v>8</v>
      </c>
      <c r="L4" s="63"/>
      <c r="M4" s="64"/>
      <c r="N4" s="65"/>
    </row>
    <row r="5" spans="1:15" ht="15" customHeight="1" x14ac:dyDescent="0.25">
      <c r="A5" s="63"/>
      <c r="B5" s="63"/>
      <c r="C5" s="3" t="s">
        <v>10</v>
      </c>
      <c r="D5" s="4">
        <v>44835</v>
      </c>
      <c r="E5" s="5" t="str">
        <f>C5</f>
        <v xml:space="preserve"> 01.01.2022</v>
      </c>
      <c r="F5" s="4">
        <f>D5</f>
        <v>44835</v>
      </c>
      <c r="G5" s="4" t="str">
        <f>C5</f>
        <v xml:space="preserve"> 01.01.2022</v>
      </c>
      <c r="H5" s="4">
        <f>D5</f>
        <v>44835</v>
      </c>
      <c r="I5" s="4" t="str">
        <f>C5</f>
        <v xml:space="preserve"> 01.01.2022</v>
      </c>
      <c r="J5" s="4">
        <f>D5</f>
        <v>44835</v>
      </c>
      <c r="K5" s="5" t="str">
        <f>E5</f>
        <v xml:space="preserve"> 01.01.2022</v>
      </c>
      <c r="L5" s="4">
        <f>F5</f>
        <v>44835</v>
      </c>
      <c r="M5" s="64"/>
      <c r="N5" s="64"/>
    </row>
    <row r="6" spans="1:15" ht="15.75" customHeight="1" x14ac:dyDescent="0.25">
      <c r="A6" s="5">
        <v>1</v>
      </c>
      <c r="B6" s="5">
        <v>2</v>
      </c>
      <c r="C6" s="3">
        <v>3</v>
      </c>
      <c r="D6" s="3">
        <v>4</v>
      </c>
      <c r="E6" s="3">
        <v>5</v>
      </c>
      <c r="F6" s="3">
        <v>6</v>
      </c>
      <c r="G6" s="6">
        <v>7</v>
      </c>
      <c r="H6" s="7">
        <v>8</v>
      </c>
      <c r="I6" s="7">
        <v>9</v>
      </c>
      <c r="J6" s="5">
        <v>10</v>
      </c>
      <c r="K6" s="5">
        <v>11</v>
      </c>
      <c r="L6" s="5">
        <v>12</v>
      </c>
      <c r="M6" s="8"/>
      <c r="N6" s="8"/>
    </row>
    <row r="7" spans="1:15" ht="15.75" x14ac:dyDescent="0.25">
      <c r="A7" s="9">
        <v>1</v>
      </c>
      <c r="B7" s="10" t="s">
        <v>11</v>
      </c>
      <c r="C7" s="11" t="s">
        <v>12</v>
      </c>
      <c r="D7" s="11" t="s">
        <v>12</v>
      </c>
      <c r="E7" s="11">
        <f>E8+E10+E9</f>
        <v>113595.37115000001</v>
      </c>
      <c r="F7" s="12">
        <f>F8+F10+F9</f>
        <v>116842.77708000001</v>
      </c>
      <c r="G7" s="13">
        <v>26503</v>
      </c>
      <c r="H7" s="14">
        <v>21367.55</v>
      </c>
      <c r="I7" s="15" t="s">
        <v>12</v>
      </c>
      <c r="J7" s="15"/>
      <c r="K7" s="16">
        <f>'[1]01.01.2022'!P7</f>
        <v>14960.69</v>
      </c>
      <c r="L7" s="17">
        <v>15821.933000000001</v>
      </c>
      <c r="M7" s="18"/>
      <c r="N7" s="18"/>
    </row>
    <row r="8" spans="1:15" ht="17.25" customHeight="1" x14ac:dyDescent="0.25">
      <c r="A8" s="19" t="s">
        <v>13</v>
      </c>
      <c r="B8" s="20" t="s">
        <v>14</v>
      </c>
      <c r="C8" s="11" t="s">
        <v>12</v>
      </c>
      <c r="D8" s="11" t="s">
        <v>12</v>
      </c>
      <c r="E8" s="21">
        <f>'[1]01.01.2022'!F8</f>
        <v>3182.6506899999999</v>
      </c>
      <c r="F8" s="17">
        <f>3003504.59/1000</f>
        <v>3003.50459</v>
      </c>
      <c r="G8" s="22" t="s">
        <v>12</v>
      </c>
      <c r="H8" s="22" t="s">
        <v>12</v>
      </c>
      <c r="I8" s="22" t="s">
        <v>12</v>
      </c>
      <c r="J8" s="22"/>
      <c r="K8" s="11" t="s">
        <v>12</v>
      </c>
      <c r="L8" s="11" t="s">
        <v>12</v>
      </c>
      <c r="M8" s="18"/>
      <c r="N8" s="23"/>
    </row>
    <row r="9" spans="1:15" ht="44.25" customHeight="1" x14ac:dyDescent="0.25">
      <c r="A9" s="19" t="s">
        <v>15</v>
      </c>
      <c r="B9" s="24" t="s">
        <v>16</v>
      </c>
      <c r="C9" s="11" t="s">
        <v>12</v>
      </c>
      <c r="D9" s="11" t="s">
        <v>12</v>
      </c>
      <c r="E9" s="11">
        <f>'[1]01.01.2022'!F9</f>
        <v>110299.6618</v>
      </c>
      <c r="F9" s="12">
        <f>113684600.31/1000</f>
        <v>113684.60031000001</v>
      </c>
      <c r="G9" s="22" t="s">
        <v>12</v>
      </c>
      <c r="H9" s="22" t="s">
        <v>12</v>
      </c>
      <c r="I9" s="22" t="s">
        <v>12</v>
      </c>
      <c r="J9" s="22"/>
      <c r="K9" s="11" t="s">
        <v>12</v>
      </c>
      <c r="L9" s="11" t="s">
        <v>12</v>
      </c>
      <c r="M9" s="18"/>
      <c r="N9" s="23"/>
    </row>
    <row r="10" spans="1:15" ht="15.75" x14ac:dyDescent="0.25">
      <c r="A10" s="19" t="s">
        <v>17</v>
      </c>
      <c r="B10" s="25" t="s">
        <v>18</v>
      </c>
      <c r="C10" s="11" t="s">
        <v>12</v>
      </c>
      <c r="D10" s="11" t="s">
        <v>12</v>
      </c>
      <c r="E10" s="21">
        <f>'[1]01.01.2022'!F10</f>
        <v>113.05866</v>
      </c>
      <c r="F10" s="17">
        <f>154672.18/1000</f>
        <v>154.67218</v>
      </c>
      <c r="G10" s="22" t="s">
        <v>12</v>
      </c>
      <c r="H10" s="22" t="s">
        <v>12</v>
      </c>
      <c r="I10" s="22" t="s">
        <v>12</v>
      </c>
      <c r="J10" s="22"/>
      <c r="K10" s="11" t="s">
        <v>12</v>
      </c>
      <c r="L10" s="11" t="s">
        <v>12</v>
      </c>
      <c r="M10" s="18"/>
      <c r="N10" s="23"/>
    </row>
    <row r="11" spans="1:15" ht="15.75" x14ac:dyDescent="0.25">
      <c r="A11" s="19">
        <v>2</v>
      </c>
      <c r="B11" s="26" t="s">
        <v>19</v>
      </c>
      <c r="C11" s="11">
        <f>'[1]01.01.2022'!D12</f>
        <v>674.30000000000109</v>
      </c>
      <c r="D11" s="12">
        <f>[2]Свод!$P$7</f>
        <v>598.00000000000045</v>
      </c>
      <c r="E11" s="21">
        <f>'[1]01.01.2022'!F12</f>
        <v>339</v>
      </c>
      <c r="F11" s="17">
        <v>139</v>
      </c>
      <c r="G11" s="22" t="s">
        <v>12</v>
      </c>
      <c r="H11" s="22" t="s">
        <v>12</v>
      </c>
      <c r="I11" s="22">
        <v>0</v>
      </c>
      <c r="J11" s="22">
        <v>0</v>
      </c>
      <c r="K11" s="11" t="s">
        <v>12</v>
      </c>
      <c r="L11" s="11" t="s">
        <v>12</v>
      </c>
      <c r="M11" s="18"/>
      <c r="N11" s="18"/>
    </row>
    <row r="12" spans="1:15" ht="18" customHeight="1" x14ac:dyDescent="0.25">
      <c r="A12" s="19">
        <f>A11+1</f>
        <v>3</v>
      </c>
      <c r="B12" s="26" t="s">
        <v>20</v>
      </c>
      <c r="C12" s="11">
        <f>'[1]01.01.2022'!D13</f>
        <v>13180.100000000004</v>
      </c>
      <c r="D12" s="12">
        <f>[2]Свод!$P$8</f>
        <v>13463.500000000007</v>
      </c>
      <c r="E12" s="21">
        <f>'[1]01.01.2022'!F13</f>
        <v>15875</v>
      </c>
      <c r="F12" s="17">
        <v>15174</v>
      </c>
      <c r="G12" s="22" t="s">
        <v>12</v>
      </c>
      <c r="H12" s="22" t="s">
        <v>12</v>
      </c>
      <c r="I12" s="22">
        <v>73.069999999999993</v>
      </c>
      <c r="J12" s="22">
        <v>37.61</v>
      </c>
      <c r="K12" s="11" t="s">
        <v>12</v>
      </c>
      <c r="L12" s="11" t="s">
        <v>12</v>
      </c>
      <c r="M12" s="18"/>
      <c r="N12" s="18"/>
    </row>
    <row r="13" spans="1:15" ht="31.5" x14ac:dyDescent="0.25">
      <c r="A13" s="19">
        <f>A12+1</f>
        <v>4</v>
      </c>
      <c r="B13" s="26" t="s">
        <v>21</v>
      </c>
      <c r="C13" s="11">
        <f>'[1]01.01.2022'!D14</f>
        <v>12830.9</v>
      </c>
      <c r="D13" s="12">
        <f>[2]Свод!$P$9</f>
        <v>14571.600000000004</v>
      </c>
      <c r="E13" s="11">
        <f>'[1]01.01.2022'!F14</f>
        <v>399</v>
      </c>
      <c r="F13" s="12">
        <v>119</v>
      </c>
      <c r="G13" s="22" t="s">
        <v>12</v>
      </c>
      <c r="H13" s="22" t="s">
        <v>12</v>
      </c>
      <c r="I13" s="22">
        <v>0</v>
      </c>
      <c r="J13" s="22">
        <v>0</v>
      </c>
      <c r="K13" s="11" t="s">
        <v>12</v>
      </c>
      <c r="L13" s="11" t="s">
        <v>12</v>
      </c>
      <c r="M13" s="18"/>
      <c r="N13" s="18"/>
      <c r="O13" s="27"/>
    </row>
    <row r="14" spans="1:15" ht="17.25" customHeight="1" x14ac:dyDescent="0.25">
      <c r="A14" s="19">
        <v>5</v>
      </c>
      <c r="B14" s="28" t="s">
        <v>22</v>
      </c>
      <c r="C14" s="11">
        <f>'[1]01.01.2022'!D16</f>
        <v>1558.079</v>
      </c>
      <c r="D14" s="12">
        <f>[2]Свод!$P$11</f>
        <v>1558.08</v>
      </c>
      <c r="E14" s="22" t="s">
        <v>23</v>
      </c>
      <c r="F14" s="15" t="s">
        <v>23</v>
      </c>
      <c r="G14" s="22" t="s">
        <v>12</v>
      </c>
      <c r="H14" s="22" t="s">
        <v>12</v>
      </c>
      <c r="I14" s="22"/>
      <c r="J14" s="22"/>
      <c r="K14" s="11" t="s">
        <v>12</v>
      </c>
      <c r="L14" s="11" t="s">
        <v>12</v>
      </c>
      <c r="M14" s="18"/>
      <c r="N14" s="18"/>
    </row>
    <row r="15" spans="1:15" ht="15.75" x14ac:dyDescent="0.25">
      <c r="A15" s="19">
        <v>6</v>
      </c>
      <c r="B15" s="26" t="s">
        <v>24</v>
      </c>
      <c r="C15" s="11">
        <f>'[1]01.01.2022'!D17</f>
        <v>56898.778850000002</v>
      </c>
      <c r="D15" s="12">
        <f>[2]Свод!$P$12</f>
        <v>53393.22</v>
      </c>
      <c r="E15" s="21">
        <f>'[1]01.01.2022'!F17</f>
        <v>58209</v>
      </c>
      <c r="F15" s="17">
        <v>56162</v>
      </c>
      <c r="G15" s="22" t="s">
        <v>12</v>
      </c>
      <c r="H15" s="22" t="s">
        <v>12</v>
      </c>
      <c r="I15" s="22">
        <v>0</v>
      </c>
      <c r="J15" s="22">
        <v>7.65</v>
      </c>
      <c r="K15" s="11" t="s">
        <v>12</v>
      </c>
      <c r="L15" s="11" t="s">
        <v>12</v>
      </c>
      <c r="M15" s="18"/>
      <c r="N15" s="18"/>
    </row>
    <row r="16" spans="1:15" ht="15.75" x14ac:dyDescent="0.25">
      <c r="A16" s="19">
        <v>7</v>
      </c>
      <c r="B16" s="26" t="s">
        <v>25</v>
      </c>
      <c r="C16" s="11">
        <f>'[1]01.01.2022'!D19</f>
        <v>8118.4000000000005</v>
      </c>
      <c r="D16" s="12">
        <f>[2]Свод!$P$13</f>
        <v>8544.4000000000015</v>
      </c>
      <c r="E16" s="21">
        <f>'[1]01.01.2022'!F19</f>
        <v>5123</v>
      </c>
      <c r="F16" s="17">
        <v>5573</v>
      </c>
      <c r="G16" s="22" t="s">
        <v>12</v>
      </c>
      <c r="H16" s="22" t="s">
        <v>12</v>
      </c>
      <c r="I16" s="22">
        <v>0</v>
      </c>
      <c r="J16" s="22">
        <v>0</v>
      </c>
      <c r="K16" s="11" t="s">
        <v>12</v>
      </c>
      <c r="L16" s="11" t="s">
        <v>12</v>
      </c>
      <c r="M16" s="18"/>
      <c r="N16" s="18"/>
    </row>
    <row r="17" spans="1:14" ht="15.75" x14ac:dyDescent="0.25">
      <c r="A17" s="19">
        <f t="shared" ref="A17:A19" si="0">A16+1</f>
        <v>8</v>
      </c>
      <c r="B17" s="26" t="s">
        <v>26</v>
      </c>
      <c r="C17" s="11">
        <f>'[1]01.01.2022'!D20</f>
        <v>7017.3200000000043</v>
      </c>
      <c r="D17" s="12">
        <f>[2]Свод!$P$10</f>
        <v>6628.7000000000044</v>
      </c>
      <c r="E17" s="21">
        <f>'[1]01.01.2022'!F20</f>
        <v>106</v>
      </c>
      <c r="F17" s="17">
        <v>74</v>
      </c>
      <c r="G17" s="22" t="s">
        <v>12</v>
      </c>
      <c r="H17" s="22" t="s">
        <v>12</v>
      </c>
      <c r="I17" s="22">
        <v>0</v>
      </c>
      <c r="J17" s="22">
        <v>0</v>
      </c>
      <c r="K17" s="11" t="s">
        <v>12</v>
      </c>
      <c r="L17" s="11" t="s">
        <v>12</v>
      </c>
      <c r="M17" s="18"/>
      <c r="N17" s="18"/>
    </row>
    <row r="18" spans="1:14" ht="15.75" x14ac:dyDescent="0.25">
      <c r="A18" s="19">
        <f t="shared" si="0"/>
        <v>9</v>
      </c>
      <c r="B18" s="26" t="s">
        <v>27</v>
      </c>
      <c r="C18" s="11">
        <f>'[1]01.01.2022'!D21</f>
        <v>6274.7909999999974</v>
      </c>
      <c r="D18" s="12">
        <f>[2]Свод!$P$14</f>
        <v>7901.4669999999978</v>
      </c>
      <c r="E18" s="21">
        <f>'[1]01.01.2022'!F21</f>
        <v>369</v>
      </c>
      <c r="F18" s="17">
        <v>184</v>
      </c>
      <c r="G18" s="22" t="s">
        <v>12</v>
      </c>
      <c r="H18" s="22" t="s">
        <v>12</v>
      </c>
      <c r="I18" s="22">
        <v>0</v>
      </c>
      <c r="J18" s="22">
        <v>0</v>
      </c>
      <c r="K18" s="11" t="s">
        <v>12</v>
      </c>
      <c r="L18" s="11" t="s">
        <v>12</v>
      </c>
      <c r="M18" s="18"/>
      <c r="N18" s="18"/>
    </row>
    <row r="19" spans="1:14" ht="15.75" x14ac:dyDescent="0.25">
      <c r="A19" s="19">
        <f t="shared" si="0"/>
        <v>10</v>
      </c>
      <c r="B19" s="26" t="s">
        <v>28</v>
      </c>
      <c r="C19" s="11">
        <f>'[1]01.01.2022'!D22</f>
        <v>4017.674419999998</v>
      </c>
      <c r="D19" s="12">
        <f>[2]Свод!$P$15</f>
        <v>4855.9399999999996</v>
      </c>
      <c r="E19" s="21">
        <f>'[1]01.01.2022'!F22</f>
        <v>59</v>
      </c>
      <c r="F19" s="17">
        <v>701</v>
      </c>
      <c r="G19" s="22" t="s">
        <v>12</v>
      </c>
      <c r="H19" s="22" t="s">
        <v>12</v>
      </c>
      <c r="I19" s="22">
        <v>0</v>
      </c>
      <c r="J19" s="22">
        <v>0</v>
      </c>
      <c r="K19" s="11" t="s">
        <v>12</v>
      </c>
      <c r="L19" s="11" t="s">
        <v>12</v>
      </c>
      <c r="M19" s="18"/>
      <c r="N19" s="18"/>
    </row>
    <row r="20" spans="1:14" ht="15.75" x14ac:dyDescent="0.25">
      <c r="A20" s="19">
        <v>11</v>
      </c>
      <c r="B20" s="26" t="s">
        <v>29</v>
      </c>
      <c r="C20" s="11">
        <f>'[1]01.01.2022'!D24</f>
        <v>3607.1000000000022</v>
      </c>
      <c r="D20" s="12">
        <f>[2]Свод!$P$16</f>
        <v>8225.0999999999967</v>
      </c>
      <c r="E20" s="21">
        <f>'[1]01.01.2022'!F24</f>
        <v>157</v>
      </c>
      <c r="F20" s="17">
        <v>100</v>
      </c>
      <c r="G20" s="22" t="s">
        <v>12</v>
      </c>
      <c r="H20" s="22" t="s">
        <v>12</v>
      </c>
      <c r="I20" s="22">
        <v>0</v>
      </c>
      <c r="J20" s="22">
        <v>0</v>
      </c>
      <c r="K20" s="11" t="s">
        <v>12</v>
      </c>
      <c r="L20" s="11" t="s">
        <v>12</v>
      </c>
      <c r="M20" s="18"/>
      <c r="N20" s="18"/>
    </row>
    <row r="21" spans="1:14" ht="15.75" x14ac:dyDescent="0.25">
      <c r="A21" s="19">
        <v>12</v>
      </c>
      <c r="B21" s="26" t="s">
        <v>30</v>
      </c>
      <c r="C21" s="11">
        <f>'[1]01.01.2022'!D23</f>
        <v>9250.8000000000029</v>
      </c>
      <c r="D21" s="12">
        <f>[2]Свод!$P$17</f>
        <v>9250.7999999999993</v>
      </c>
      <c r="E21" s="21">
        <f>'[1]01.01.2022'!F23</f>
        <v>372</v>
      </c>
      <c r="F21" s="17">
        <v>159</v>
      </c>
      <c r="G21" s="22" t="s">
        <v>12</v>
      </c>
      <c r="H21" s="22" t="s">
        <v>12</v>
      </c>
      <c r="I21" s="22">
        <v>8.4600000000000009</v>
      </c>
      <c r="J21" s="22">
        <v>0</v>
      </c>
      <c r="K21" s="11" t="s">
        <v>12</v>
      </c>
      <c r="L21" s="11" t="s">
        <v>12</v>
      </c>
      <c r="M21" s="18"/>
      <c r="N21" s="18"/>
    </row>
    <row r="22" spans="1:14" ht="15.75" x14ac:dyDescent="0.25">
      <c r="A22" s="19"/>
      <c r="B22" s="29" t="s">
        <v>31</v>
      </c>
      <c r="C22" s="30">
        <f>SUM(C11:C21)</f>
        <v>123428.24327000001</v>
      </c>
      <c r="D22" s="30">
        <f>SUM(D11:D21)</f>
        <v>128990.80700000003</v>
      </c>
      <c r="E22" s="30">
        <f>SUM(E8:E21)</f>
        <v>194603.37114999999</v>
      </c>
      <c r="F22" s="30">
        <f>SUM(F8:F21)</f>
        <v>195227.77708</v>
      </c>
      <c r="G22" s="30">
        <f t="shared" ref="G22:L22" si="1">SUM(G7:G21)</f>
        <v>26503</v>
      </c>
      <c r="H22" s="30">
        <f t="shared" si="1"/>
        <v>21367.55</v>
      </c>
      <c r="I22" s="30">
        <f t="shared" si="1"/>
        <v>81.53</v>
      </c>
      <c r="J22" s="30">
        <f>SUM(J8:J21)</f>
        <v>45.26</v>
      </c>
      <c r="K22" s="30">
        <f t="shared" si="1"/>
        <v>14960.69</v>
      </c>
      <c r="L22" s="30">
        <f t="shared" si="1"/>
        <v>15821.933000000001</v>
      </c>
      <c r="M22" s="18"/>
      <c r="N22" s="18"/>
    </row>
    <row r="23" spans="1:14" ht="15.75" x14ac:dyDescent="0.25">
      <c r="A23" s="31">
        <v>13</v>
      </c>
      <c r="B23" s="32" t="s">
        <v>32</v>
      </c>
      <c r="C23" s="33">
        <v>5464.92</v>
      </c>
      <c r="D23" s="33">
        <f>[2]Свод!$O$18</f>
        <v>5464.92</v>
      </c>
      <c r="E23" s="34">
        <v>15889</v>
      </c>
      <c r="F23" s="34">
        <v>15889</v>
      </c>
      <c r="G23" s="35" t="s">
        <v>12</v>
      </c>
      <c r="H23" s="35" t="s">
        <v>12</v>
      </c>
      <c r="I23" s="35">
        <v>0</v>
      </c>
      <c r="J23" s="35">
        <v>0</v>
      </c>
      <c r="K23" s="33" t="s">
        <v>12</v>
      </c>
      <c r="L23" s="33" t="s">
        <v>12</v>
      </c>
      <c r="M23" s="18"/>
      <c r="N23" s="18"/>
    </row>
    <row r="24" spans="1:14" ht="15.75" x14ac:dyDescent="0.25">
      <c r="A24" s="31">
        <v>14</v>
      </c>
      <c r="B24" s="32" t="s">
        <v>33</v>
      </c>
      <c r="C24" s="33">
        <v>17029.099999999999</v>
      </c>
      <c r="D24" s="33">
        <f>[2]Свод!$O$19</f>
        <v>17029.100000000002</v>
      </c>
      <c r="E24" s="34">
        <v>7502</v>
      </c>
      <c r="F24" s="34">
        <v>7497</v>
      </c>
      <c r="G24" s="35" t="s">
        <v>12</v>
      </c>
      <c r="H24" s="35" t="s">
        <v>12</v>
      </c>
      <c r="I24" s="35">
        <v>0</v>
      </c>
      <c r="J24" s="35">
        <v>0</v>
      </c>
      <c r="K24" s="33" t="s">
        <v>12</v>
      </c>
      <c r="L24" s="33" t="s">
        <v>12</v>
      </c>
      <c r="M24" s="18"/>
      <c r="N24" s="18"/>
    </row>
    <row r="25" spans="1:14" ht="15.75" x14ac:dyDescent="0.25">
      <c r="A25" s="31">
        <v>15</v>
      </c>
      <c r="B25" s="32" t="s">
        <v>34</v>
      </c>
      <c r="C25" s="33">
        <f>'[3]01.01.2020'!$D$25</f>
        <v>4156.6099999999997</v>
      </c>
      <c r="D25" s="36">
        <f>[2]Свод!$O$21</f>
        <v>4156.6099999999997</v>
      </c>
      <c r="E25" s="34" t="s">
        <v>35</v>
      </c>
      <c r="F25" s="34" t="s">
        <v>35</v>
      </c>
      <c r="G25" s="35" t="s">
        <v>12</v>
      </c>
      <c r="H25" s="35" t="s">
        <v>12</v>
      </c>
      <c r="I25" s="35">
        <v>0</v>
      </c>
      <c r="J25" s="35" t="s">
        <v>36</v>
      </c>
      <c r="K25" s="33" t="s">
        <v>12</v>
      </c>
      <c r="L25" s="33" t="s">
        <v>12</v>
      </c>
      <c r="M25" s="18"/>
      <c r="N25" s="18"/>
    </row>
    <row r="26" spans="1:14" ht="15.75" x14ac:dyDescent="0.25">
      <c r="A26" s="31">
        <v>16</v>
      </c>
      <c r="B26" s="32" t="s">
        <v>37</v>
      </c>
      <c r="C26" s="33">
        <f>'[3]01.01.2020'!$D$15</f>
        <v>30846.32999999998</v>
      </c>
      <c r="D26" s="33">
        <f>[2]Свод!$O$22</f>
        <v>30846.329999999998</v>
      </c>
      <c r="E26" s="34" t="s">
        <v>35</v>
      </c>
      <c r="F26" s="34" t="s">
        <v>35</v>
      </c>
      <c r="G26" s="35" t="s">
        <v>12</v>
      </c>
      <c r="H26" s="35" t="s">
        <v>12</v>
      </c>
      <c r="I26" s="35">
        <v>209.4</v>
      </c>
      <c r="J26" s="35">
        <v>131.88</v>
      </c>
      <c r="K26" s="33" t="s">
        <v>12</v>
      </c>
      <c r="L26" s="33" t="s">
        <v>12</v>
      </c>
      <c r="M26" s="18"/>
      <c r="N26" s="18"/>
    </row>
    <row r="27" spans="1:14" s="38" customFormat="1" ht="15.75" x14ac:dyDescent="0.25">
      <c r="A27" s="31">
        <v>17</v>
      </c>
      <c r="B27" s="32" t="s">
        <v>38</v>
      </c>
      <c r="C27" s="33">
        <f>'[3]01.01.2020'!$D$24</f>
        <v>38062.04</v>
      </c>
      <c r="D27" s="33">
        <f>[2]Свод!$O$23</f>
        <v>38062.04</v>
      </c>
      <c r="E27" s="34" t="s">
        <v>35</v>
      </c>
      <c r="F27" s="34" t="s">
        <v>35</v>
      </c>
      <c r="G27" s="35" t="s">
        <v>12</v>
      </c>
      <c r="H27" s="35" t="s">
        <v>12</v>
      </c>
      <c r="I27" s="35">
        <v>0</v>
      </c>
      <c r="J27" s="35" t="s">
        <v>36</v>
      </c>
      <c r="K27" s="33" t="s">
        <v>12</v>
      </c>
      <c r="L27" s="33" t="s">
        <v>12</v>
      </c>
      <c r="M27" s="37"/>
      <c r="N27" s="37"/>
    </row>
    <row r="28" spans="1:14" s="38" customFormat="1" ht="15.75" x14ac:dyDescent="0.25">
      <c r="A28" s="31">
        <v>18</v>
      </c>
      <c r="B28" s="32" t="s">
        <v>39</v>
      </c>
      <c r="C28" s="33">
        <f>'[3]01.01.2020'!$D$26</f>
        <v>20182.28</v>
      </c>
      <c r="D28" s="36">
        <f>[2]Свод!$O$24</f>
        <v>20182.28</v>
      </c>
      <c r="E28" s="34" t="s">
        <v>35</v>
      </c>
      <c r="F28" s="34" t="s">
        <v>35</v>
      </c>
      <c r="G28" s="35" t="s">
        <v>12</v>
      </c>
      <c r="H28" s="35" t="s">
        <v>12</v>
      </c>
      <c r="I28" s="35">
        <v>0</v>
      </c>
      <c r="J28" s="35" t="s">
        <v>40</v>
      </c>
      <c r="K28" s="33" t="s">
        <v>12</v>
      </c>
      <c r="L28" s="33" t="s">
        <v>12</v>
      </c>
      <c r="M28" s="37"/>
      <c r="N28" s="37"/>
    </row>
    <row r="29" spans="1:14" ht="15.75" x14ac:dyDescent="0.25">
      <c r="A29" s="19"/>
      <c r="B29" s="29" t="s">
        <v>31</v>
      </c>
      <c r="C29" s="30">
        <f t="shared" ref="C29:L29" si="2">SUM(C23:C28)</f>
        <v>115741.27999999997</v>
      </c>
      <c r="D29" s="30">
        <f>SUM(D23:D28)</f>
        <v>115741.28</v>
      </c>
      <c r="E29" s="30">
        <f t="shared" si="2"/>
        <v>23391</v>
      </c>
      <c r="F29" s="30">
        <f>SUM(F23:F28)</f>
        <v>23386</v>
      </c>
      <c r="G29" s="30">
        <f t="shared" si="2"/>
        <v>0</v>
      </c>
      <c r="H29" s="30">
        <f t="shared" si="2"/>
        <v>0</v>
      </c>
      <c r="I29" s="30">
        <f t="shared" si="2"/>
        <v>209.4</v>
      </c>
      <c r="J29" s="30">
        <f t="shared" si="2"/>
        <v>131.88</v>
      </c>
      <c r="K29" s="30">
        <f t="shared" si="2"/>
        <v>0</v>
      </c>
      <c r="L29" s="30">
        <f t="shared" si="2"/>
        <v>0</v>
      </c>
      <c r="M29" s="18"/>
      <c r="N29" s="18"/>
    </row>
    <row r="30" spans="1:14" ht="15.75" x14ac:dyDescent="0.25">
      <c r="A30" s="8"/>
      <c r="B30" s="39"/>
      <c r="C30" s="40"/>
      <c r="D30" s="40"/>
      <c r="E30" s="40"/>
      <c r="F30" s="41"/>
      <c r="G30" s="40"/>
      <c r="H30" s="40"/>
      <c r="I30" s="40"/>
      <c r="J30" s="40"/>
      <c r="K30" s="42"/>
      <c r="L30" s="42"/>
      <c r="M30" s="27"/>
      <c r="N30" s="27"/>
    </row>
    <row r="31" spans="1:14" ht="15.75" x14ac:dyDescent="0.25">
      <c r="A31" s="8"/>
      <c r="B31" s="43" t="s">
        <v>41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4" ht="15.75" x14ac:dyDescent="0.25">
      <c r="A32" s="8"/>
      <c r="B32" s="1" t="s">
        <v>42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15.75" x14ac:dyDescent="0.25">
      <c r="A33" s="8"/>
      <c r="B33" s="1" t="s">
        <v>43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3" ht="15.75" x14ac:dyDescent="0.25">
      <c r="A34" s="8"/>
      <c r="B34" s="1" t="s">
        <v>44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3" ht="15.75" x14ac:dyDescent="0.25">
      <c r="A35" s="8"/>
      <c r="B35" s="1" t="s">
        <v>45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3" ht="15.75" x14ac:dyDescent="0.25">
      <c r="A36" s="8"/>
      <c r="B36" s="1" t="s">
        <v>46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5.75" x14ac:dyDescent="0.25">
      <c r="A37" s="8"/>
      <c r="B37" s="1" t="s">
        <v>47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7"/>
    </row>
    <row r="38" spans="1:13" ht="16.5" thickBot="1" x14ac:dyDescent="0.3">
      <c r="A38" s="8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3" ht="16.5" thickBot="1" x14ac:dyDescent="0.3">
      <c r="A39" s="8"/>
      <c r="B39" s="44" t="s">
        <v>48</v>
      </c>
      <c r="C39" s="45"/>
      <c r="D39" s="45"/>
      <c r="E39" s="45"/>
      <c r="F39" s="45"/>
      <c r="G39" s="42"/>
      <c r="H39" s="42"/>
      <c r="I39" s="42"/>
      <c r="J39" s="42"/>
      <c r="K39" s="42"/>
      <c r="L39" s="42"/>
    </row>
    <row r="40" spans="1:13" ht="75.75" customHeight="1" thickBot="1" x14ac:dyDescent="0.3">
      <c r="A40" s="8"/>
      <c r="B40" s="46" t="s">
        <v>49</v>
      </c>
      <c r="C40" s="42"/>
      <c r="D40" s="47" t="s">
        <v>50</v>
      </c>
      <c r="E40" s="48"/>
      <c r="F40" s="48"/>
      <c r="G40" s="49"/>
      <c r="H40" s="50"/>
      <c r="I40" s="51"/>
      <c r="J40" s="52"/>
      <c r="K40" s="42"/>
      <c r="L40" s="42"/>
    </row>
    <row r="41" spans="1:13" ht="15.75" x14ac:dyDescent="0.25">
      <c r="A41" s="8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3" ht="15.75" x14ac:dyDescent="0.25">
      <c r="A42" s="8"/>
      <c r="B42" s="53" t="s">
        <v>51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3" s="54" customFormat="1" x14ac:dyDescent="0.25">
      <c r="B43" s="55" t="s">
        <v>52</v>
      </c>
      <c r="C43" s="56"/>
      <c r="D43" s="56"/>
      <c r="E43" s="56"/>
      <c r="F43" s="56"/>
      <c r="J43" s="57"/>
    </row>
    <row r="44" spans="1:13" x14ac:dyDescent="0.25">
      <c r="B44" s="58" t="s">
        <v>53</v>
      </c>
      <c r="D44" s="27"/>
      <c r="F44" s="27"/>
    </row>
    <row r="45" spans="1:13" x14ac:dyDescent="0.25">
      <c r="B45" s="53" t="s">
        <v>54</v>
      </c>
      <c r="F45" s="27"/>
    </row>
    <row r="46" spans="1:13" x14ac:dyDescent="0.25">
      <c r="B46" s="59" t="s">
        <v>55</v>
      </c>
    </row>
    <row r="47" spans="1:13" x14ac:dyDescent="0.25">
      <c r="B47" s="1" t="s">
        <v>56</v>
      </c>
    </row>
    <row r="48" spans="1:13" x14ac:dyDescent="0.25">
      <c r="B48" s="1" t="s">
        <v>57</v>
      </c>
      <c r="F48" s="27"/>
    </row>
    <row r="49" spans="2:2" x14ac:dyDescent="0.25">
      <c r="B49" s="1" t="s">
        <v>58</v>
      </c>
    </row>
    <row r="50" spans="2:2" x14ac:dyDescent="0.25">
      <c r="B50" s="1" t="s">
        <v>59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01.10.2022</vt:lpstr>
      <vt:lpstr>'01.10.2022'!Область_печати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Артеева Дарья</dc:creator>
  <cp:lastModifiedBy>Артеева Дарья </cp:lastModifiedBy>
  <dcterms:created xsi:type="dcterms:W3CDTF">2022-10-24T09:04:57Z</dcterms:created>
  <dcterms:modified xsi:type="dcterms:W3CDTF">2022-10-24T11:41:48Z</dcterms:modified>
</cp:coreProperties>
</file>